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capcd.org\shares\Groups\ENGR\WP\ERCs\Offsets Project\Post Workgroup\Report\Clean Tech Fund Analyses\"/>
    </mc:Choice>
  </mc:AlternateContent>
  <bookViews>
    <workbookView xWindow="360" yWindow="105" windowWidth="17235" windowHeight="10800"/>
  </bookViews>
  <sheets>
    <sheet name="NOxCost (2)" sheetId="13" r:id="rId1"/>
    <sheet name="NOxCost" sheetId="7" r:id="rId2"/>
    <sheet name="NOxTotal" sheetId="8" r:id="rId3"/>
    <sheet name="ROCCost" sheetId="9" r:id="rId4"/>
    <sheet name="ROCTotal" sheetId="10" r:id="rId5"/>
    <sheet name="PMCost" sheetId="11" r:id="rId6"/>
    <sheet name="PMTotal" sheetId="12" r:id="rId7"/>
    <sheet name="NOx" sheetId="4" r:id="rId8"/>
    <sheet name="ROC" sheetId="1" r:id="rId9"/>
    <sheet name="PM" sheetId="5" r:id="rId10"/>
    <sheet name="Graphics" sheetId="6" r:id="rId11"/>
    <sheet name="BestCandidates" sheetId="2" r:id="rId12"/>
  </sheets>
  <definedNames>
    <definedName name="_xlnm.Print_Titles" localSheetId="11">BestCandidates!$3:$3</definedName>
    <definedName name="_xlnm.Print_Titles" localSheetId="7">NOx!$1:$1</definedName>
    <definedName name="_xlnm.Print_Titles" localSheetId="9">PM!$1:$1</definedName>
    <definedName name="_xlnm.Print_Titles" localSheetId="8">ROC!$1:$1</definedName>
  </definedNames>
  <calcPr calcId="152511"/>
</workbook>
</file>

<file path=xl/calcChain.xml><?xml version="1.0" encoding="utf-8"?>
<calcChain xmlns="http://schemas.openxmlformats.org/spreadsheetml/2006/main">
  <c r="D68" i="6" l="1"/>
  <c r="D69" i="6"/>
  <c r="D70" i="6"/>
  <c r="D71" i="6"/>
  <c r="D72" i="6"/>
  <c r="D73" i="6"/>
  <c r="D74" i="6"/>
  <c r="D75" i="6"/>
  <c r="D76" i="6"/>
  <c r="D77" i="6"/>
  <c r="D78" i="6"/>
  <c r="D67" i="6"/>
  <c r="D38" i="6"/>
  <c r="D39" i="6"/>
  <c r="D40" i="6"/>
  <c r="D41" i="6"/>
  <c r="D42" i="6"/>
  <c r="D43" i="6"/>
  <c r="D44" i="6"/>
  <c r="D45" i="6"/>
  <c r="D46" i="6"/>
  <c r="D47" i="6"/>
  <c r="D48" i="6"/>
  <c r="D37" i="6"/>
  <c r="D8" i="6"/>
  <c r="D9" i="6"/>
  <c r="D10" i="6"/>
  <c r="D11" i="6"/>
  <c r="D12" i="6"/>
  <c r="D13" i="6"/>
  <c r="D14" i="6"/>
  <c r="D15" i="6"/>
  <c r="D16" i="6"/>
  <c r="D17" i="6"/>
  <c r="D18" i="6"/>
  <c r="D7" i="6"/>
  <c r="B52" i="6" l="1"/>
  <c r="C31" i="2" l="1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C35" i="2"/>
  <c r="D35" i="2"/>
  <c r="E35" i="2"/>
  <c r="F35" i="2"/>
  <c r="G35" i="2"/>
  <c r="H35" i="2"/>
  <c r="C36" i="2"/>
  <c r="D36" i="2"/>
  <c r="E36" i="2"/>
  <c r="F36" i="2"/>
  <c r="G36" i="2"/>
  <c r="H36" i="2"/>
  <c r="C37" i="2"/>
  <c r="D37" i="2"/>
  <c r="E37" i="2"/>
  <c r="F37" i="2"/>
  <c r="G37" i="2"/>
  <c r="H37" i="2"/>
  <c r="C38" i="2"/>
  <c r="D38" i="2"/>
  <c r="E38" i="2"/>
  <c r="F38" i="2"/>
  <c r="G38" i="2"/>
  <c r="H38" i="2"/>
  <c r="C39" i="2"/>
  <c r="D39" i="2"/>
  <c r="E39" i="2"/>
  <c r="F39" i="2"/>
  <c r="G39" i="2"/>
  <c r="H39" i="2"/>
  <c r="C40" i="2"/>
  <c r="D40" i="2"/>
  <c r="E40" i="2"/>
  <c r="F40" i="2"/>
  <c r="G40" i="2"/>
  <c r="H40" i="2"/>
  <c r="C41" i="2"/>
  <c r="D41" i="2"/>
  <c r="E41" i="2"/>
  <c r="F41" i="2"/>
  <c r="G41" i="2"/>
  <c r="H41" i="2"/>
  <c r="C42" i="2"/>
  <c r="D42" i="2"/>
  <c r="E42" i="2"/>
  <c r="F42" i="2"/>
  <c r="G42" i="2"/>
  <c r="H42" i="2"/>
  <c r="C18" i="2"/>
  <c r="D18" i="2"/>
  <c r="E18" i="2"/>
  <c r="F18" i="2"/>
  <c r="G18" i="2"/>
  <c r="H18" i="2"/>
  <c r="C19" i="2"/>
  <c r="D19" i="2"/>
  <c r="E19" i="2"/>
  <c r="F19" i="2"/>
  <c r="G19" i="2"/>
  <c r="H19" i="2"/>
  <c r="C20" i="2"/>
  <c r="D20" i="2"/>
  <c r="E20" i="2"/>
  <c r="F20" i="2"/>
  <c r="G20" i="2"/>
  <c r="H20" i="2"/>
  <c r="C21" i="2"/>
  <c r="D21" i="2"/>
  <c r="E21" i="2"/>
  <c r="F21" i="2"/>
  <c r="G21" i="2"/>
  <c r="H21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6" i="6" l="1"/>
  <c r="A21" i="6"/>
  <c r="B21" i="6"/>
  <c r="D21" i="6"/>
  <c r="A22" i="6"/>
  <c r="B22" i="6"/>
  <c r="D22" i="6"/>
  <c r="A23" i="6"/>
  <c r="B23" i="6"/>
  <c r="D23" i="6"/>
  <c r="B24" i="6"/>
  <c r="D24" i="6"/>
  <c r="B25" i="6"/>
  <c r="D25" i="6"/>
  <c r="B26" i="6"/>
  <c r="D26" i="6"/>
  <c r="B27" i="6"/>
  <c r="D27" i="6"/>
  <c r="B28" i="6"/>
  <c r="D28" i="6"/>
  <c r="B29" i="6"/>
  <c r="D29" i="6"/>
  <c r="B30" i="6"/>
  <c r="D30" i="6"/>
  <c r="B31" i="6"/>
  <c r="D31" i="6"/>
  <c r="B32" i="6"/>
  <c r="D32" i="6"/>
  <c r="B33" i="6"/>
  <c r="D33" i="6"/>
  <c r="A81" i="6"/>
  <c r="B81" i="6"/>
  <c r="D81" i="6"/>
  <c r="A82" i="6"/>
  <c r="B82" i="6"/>
  <c r="D82" i="6"/>
  <c r="B83" i="6"/>
  <c r="D83" i="6"/>
  <c r="B84" i="6"/>
  <c r="D84" i="6"/>
  <c r="B85" i="6"/>
  <c r="D85" i="6"/>
  <c r="B86" i="6"/>
  <c r="D86" i="6"/>
  <c r="B87" i="6"/>
  <c r="D87" i="6"/>
  <c r="B88" i="6"/>
  <c r="D88" i="6"/>
  <c r="B89" i="6"/>
  <c r="D89" i="6"/>
  <c r="B90" i="6"/>
  <c r="D90" i="6"/>
  <c r="B91" i="6"/>
  <c r="D91" i="6"/>
  <c r="B92" i="6"/>
  <c r="D92" i="6"/>
  <c r="B93" i="6"/>
  <c r="D93" i="6"/>
  <c r="A66" i="6"/>
  <c r="B66" i="6"/>
  <c r="A67" i="6"/>
  <c r="B67" i="6"/>
  <c r="B68" i="6"/>
  <c r="B69" i="6"/>
  <c r="B70" i="6"/>
  <c r="B71" i="6"/>
  <c r="B72" i="6"/>
  <c r="B73" i="6"/>
  <c r="B74" i="6"/>
  <c r="B75" i="6"/>
  <c r="B76" i="6"/>
  <c r="B77" i="6"/>
  <c r="B78" i="6"/>
  <c r="A51" i="6"/>
  <c r="B51" i="6"/>
  <c r="D51" i="6"/>
  <c r="A52" i="6"/>
  <c r="D52" i="6"/>
  <c r="B53" i="6"/>
  <c r="D53" i="6"/>
  <c r="B54" i="6"/>
  <c r="D54" i="6"/>
  <c r="B55" i="6"/>
  <c r="D55" i="6"/>
  <c r="B56" i="6"/>
  <c r="D56" i="6"/>
  <c r="B57" i="6"/>
  <c r="D57" i="6"/>
  <c r="B58" i="6"/>
  <c r="D58" i="6"/>
  <c r="B59" i="6"/>
  <c r="D59" i="6"/>
  <c r="B60" i="6"/>
  <c r="D60" i="6"/>
  <c r="B61" i="6"/>
  <c r="D61" i="6"/>
  <c r="B62" i="6"/>
  <c r="D62" i="6"/>
  <c r="B63" i="6"/>
  <c r="D63" i="6"/>
  <c r="A36" i="6"/>
  <c r="B36" i="6"/>
  <c r="A37" i="6"/>
  <c r="B37" i="6"/>
  <c r="B38" i="6"/>
  <c r="B39" i="6"/>
  <c r="B40" i="6"/>
  <c r="B41" i="6"/>
  <c r="B42" i="6"/>
  <c r="B43" i="6"/>
  <c r="B44" i="6"/>
  <c r="B45" i="6"/>
  <c r="B46" i="6"/>
  <c r="B47" i="6"/>
  <c r="B48" i="6"/>
  <c r="A6" i="6"/>
  <c r="B6" i="6"/>
  <c r="A7" i="6"/>
  <c r="B7" i="6"/>
  <c r="B8" i="6"/>
  <c r="B9" i="6"/>
  <c r="B10" i="6"/>
  <c r="B11" i="6"/>
  <c r="B12" i="6"/>
  <c r="B13" i="6"/>
  <c r="B14" i="6"/>
  <c r="B15" i="6"/>
  <c r="B16" i="6"/>
  <c r="B17" i="6"/>
  <c r="B18" i="6"/>
  <c r="A3" i="5"/>
  <c r="A68" i="6" s="1"/>
  <c r="A3" i="1"/>
  <c r="A53" i="6" s="1"/>
  <c r="A3" i="4"/>
  <c r="A4" i="4" s="1"/>
  <c r="A5" i="4" l="1"/>
  <c r="A9" i="6"/>
  <c r="A24" i="6"/>
  <c r="A4" i="1"/>
  <c r="A8" i="6"/>
  <c r="A83" i="6"/>
  <c r="A38" i="6"/>
  <c r="A6" i="4" l="1"/>
  <c r="A10" i="6"/>
  <c r="A25" i="6"/>
  <c r="A5" i="1"/>
  <c r="A39" i="6"/>
  <c r="A54" i="6"/>
  <c r="A32" i="2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9" i="2"/>
  <c r="A20" i="2" s="1"/>
  <c r="A21" i="2" s="1"/>
  <c r="A22" i="2" s="1"/>
  <c r="A23" i="2" s="1"/>
  <c r="A24" i="2" s="1"/>
  <c r="A25" i="2" s="1"/>
  <c r="A26" i="2" s="1"/>
  <c r="A7" i="4" l="1"/>
  <c r="A26" i="6"/>
  <c r="A11" i="6"/>
  <c r="A6" i="1"/>
  <c r="A40" i="6"/>
  <c r="A55" i="6"/>
  <c r="A27" i="2"/>
  <c r="A28" i="2" s="1"/>
  <c r="A29" i="2" s="1"/>
  <c r="A4" i="5"/>
  <c r="A5" i="5"/>
  <c r="A6" i="5" l="1"/>
  <c r="A85" i="6"/>
  <c r="A70" i="6"/>
  <c r="A69" i="6"/>
  <c r="A84" i="6"/>
  <c r="A7" i="1"/>
  <c r="A41" i="6"/>
  <c r="A56" i="6"/>
  <c r="A8" i="4"/>
  <c r="A12" i="6"/>
  <c r="A27" i="6"/>
  <c r="A8" i="1" l="1"/>
  <c r="A57" i="6"/>
  <c r="A42" i="6"/>
  <c r="A9" i="4"/>
  <c r="A13" i="6"/>
  <c r="A28" i="6"/>
  <c r="A7" i="5"/>
  <c r="A86" i="6"/>
  <c r="A71" i="6"/>
  <c r="A8" i="5" l="1"/>
  <c r="A72" i="6"/>
  <c r="A87" i="6"/>
  <c r="A10" i="4"/>
  <c r="A14" i="6"/>
  <c r="A29" i="6"/>
  <c r="A9" i="1"/>
  <c r="A58" i="6"/>
  <c r="A43" i="6"/>
  <c r="A11" i="4" l="1"/>
  <c r="A30" i="6"/>
  <c r="A15" i="6"/>
  <c r="A10" i="1"/>
  <c r="A44" i="6"/>
  <c r="A59" i="6"/>
  <c r="A9" i="5"/>
  <c r="A73" i="6"/>
  <c r="A88" i="6"/>
  <c r="A11" i="1" l="1"/>
  <c r="A45" i="6"/>
  <c r="A60" i="6"/>
  <c r="A10" i="5"/>
  <c r="A89" i="6"/>
  <c r="A74" i="6"/>
  <c r="A12" i="4"/>
  <c r="A16" i="6"/>
  <c r="A31" i="6"/>
  <c r="A11" i="5" l="1"/>
  <c r="A75" i="6"/>
  <c r="A90" i="6"/>
  <c r="A13" i="4"/>
  <c r="A17" i="6"/>
  <c r="A32" i="6"/>
  <c r="A12" i="1"/>
  <c r="A61" i="6"/>
  <c r="A46" i="6"/>
  <c r="A14" i="4" l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18" i="6"/>
  <c r="A33" i="6"/>
  <c r="A13" i="1"/>
  <c r="A62" i="6"/>
  <c r="A47" i="6"/>
  <c r="A12" i="5"/>
  <c r="A76" i="6"/>
  <c r="A91" i="6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48" i="6"/>
  <c r="A63" i="6"/>
  <c r="A13" i="5"/>
  <c r="A77" i="6"/>
  <c r="A92" i="6"/>
  <c r="A14" i="5" l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93" i="6"/>
  <c r="A78" i="6"/>
</calcChain>
</file>

<file path=xl/sharedStrings.xml><?xml version="1.0" encoding="utf-8"?>
<sst xmlns="http://schemas.openxmlformats.org/spreadsheetml/2006/main" count="426" uniqueCount="116">
  <si>
    <t>Project Type</t>
  </si>
  <si>
    <t>Residential Lawnmower Replacement with Electric Cordless</t>
  </si>
  <si>
    <t>Residential Trimmer Replacement with Electric Corded</t>
  </si>
  <si>
    <t>Commercial Trimmer Replacement with Electric Corded</t>
  </si>
  <si>
    <t>Residential Chainsaw Replacement with Electric Corded</t>
  </si>
  <si>
    <t>Commercial Chainsaw Replacement with Electric Corded</t>
  </si>
  <si>
    <t>Fishing Vessel Repower Tier 0 to Tier 3</t>
  </si>
  <si>
    <t>Fishing Vessel Repower Tier 1 to Tier 3</t>
  </si>
  <si>
    <t>Charter Fishing Repower Tier 1 to Tier 3</t>
  </si>
  <si>
    <t>Charter Fishing Repower Tier 2 to Tier 3</t>
  </si>
  <si>
    <t>Commercial Lawnmower Replacement with Electric Cordless</t>
  </si>
  <si>
    <t>Residential Leaf blower Replacement with Electric Corded</t>
  </si>
  <si>
    <t>Commercial Leaf blower Replacement with Electric Corded</t>
  </si>
  <si>
    <t>Remote Ag Booster Pump Electrification No Grid Extension</t>
  </si>
  <si>
    <t>Remote Ag  Pump Electrification No Grid Extension</t>
  </si>
  <si>
    <t>Remote Ag Pump Electrification W 1 mi Grid Extension</t>
  </si>
  <si>
    <t>NonRemote Ag  Pump Electrification No Grid Extension</t>
  </si>
  <si>
    <t>NonRemote Ag Pump Electrification W 1 mi Grid Extension</t>
  </si>
  <si>
    <t>NonRemote Ag Booster Pump Electrification W 1 mi Grid Extension</t>
  </si>
  <si>
    <t>$250 per</t>
  </si>
  <si>
    <t>NA</t>
  </si>
  <si>
    <t>Voluntary Car Retirement (avg over 30 3-year cycles)</t>
  </si>
  <si>
    <t>Incentive Funding</t>
  </si>
  <si>
    <t>Rank</t>
  </si>
  <si>
    <t>Other Commercial Vessel Repower Tier 2 to Tier 3</t>
  </si>
  <si>
    <t>ERC Cost Effectiveness ($/Ton in $1,000s)</t>
  </si>
  <si>
    <t>District Avg Cost/ Project</t>
  </si>
  <si>
    <t>Project Life (yrs)</t>
  </si>
  <si>
    <t>Documentation</t>
  </si>
  <si>
    <t>80% or ~$194/hp</t>
  </si>
  <si>
    <t>Commercial Fishing Tier 1 to Tier 3 Repower</t>
  </si>
  <si>
    <t>Charter Fishing Tier 1 to Tier 3 Repower</t>
  </si>
  <si>
    <t xml:space="preserve">80% or ~$194/hp </t>
  </si>
  <si>
    <t>Charter Fishing Tier 2 to Tier 3 Repower</t>
  </si>
  <si>
    <t xml:space="preserve">80% or ~$194/hp avg </t>
  </si>
  <si>
    <t>No reduction</t>
  </si>
  <si>
    <t>Mobile Agricultural Equip. Replace.</t>
  </si>
  <si>
    <t>80% of new equipment cost</t>
  </si>
  <si>
    <t>Replace Residential Gasoline Lawn Mower with Cordless Electric</t>
  </si>
  <si>
    <t>Replace Commercial Gasoline Lawn Mower with Cordless Electric.</t>
  </si>
  <si>
    <t>Replace Residential Gasoline Leaf Blower with Corded Electric</t>
  </si>
  <si>
    <t>$100 per</t>
  </si>
  <si>
    <t>Replace Residential Gasoline Chainsaw with Corded Electric</t>
  </si>
  <si>
    <t>Voluntary Auto Retirement</t>
  </si>
  <si>
    <t>$1,000 payment per retired vehicle</t>
  </si>
  <si>
    <t>Replace Remote Stationary Ag Pump Engines with Electric Motors</t>
  </si>
  <si>
    <t>80% of New Motor Cost at $259/motor hp; avg motor size 231 hp</t>
  </si>
  <si>
    <t>Replace Remote Ag Booster Pump Engines with Electric Motors</t>
  </si>
  <si>
    <t>80% of New Motor Cost at $259/motor hp; avg motor size 113 hp</t>
  </si>
  <si>
    <t>Replace Nonremote Ag Stationary Pump Engines with Electric Motors</t>
  </si>
  <si>
    <t>80% of New Motor Cost at $259/motor hp; avg motor size 185 hp</t>
  </si>
  <si>
    <t>Replace Nonremote Ag Booster Pump Engines with Electric Motors</t>
  </si>
  <si>
    <t>80% of New Motor Cost at $259/motor hp; avg motor size 113hp</t>
  </si>
  <si>
    <t>Replace Remote Stationary Ag Pump Engines with Electric Motors and one mile grid power extension</t>
  </si>
  <si>
    <t>Replace Remote Ag Booster Pump Engines with Electric Motors and one mile grid power extension</t>
  </si>
  <si>
    <t>Replace Nonremote Ag Stationary Pump Engines with Electric Motors and one mile grid power extension</t>
  </si>
  <si>
    <t>Replace Nonremote Ag Booster Pump Engines with Electric Motors and one mile grid power extension</t>
  </si>
  <si>
    <t>$1,000  per vehicle</t>
  </si>
  <si>
    <t>80% at~$194/hp</t>
  </si>
  <si>
    <t>NOx ERC Cost Effectiveness ($/Ton in $1,000s)</t>
  </si>
  <si>
    <t>ROC ERC Cost Effectiveness ($/Ton in $1,000s)</t>
  </si>
  <si>
    <t xml:space="preserve"> PM ERC Cost Effectiveness ($/Ton in $1,000s)</t>
  </si>
  <si>
    <t>Replace Commercial Gasoline Chainsaw with Corded Electric</t>
  </si>
  <si>
    <t>Replace Commercial Gasoline Leaf Blower with Corded Electric</t>
  </si>
  <si>
    <t>Replace Commercial Gasoline Trimmer/edger brush cutter with Corded Electric</t>
  </si>
  <si>
    <t>(Retitled to shorten title for graphic)</t>
  </si>
  <si>
    <t>AgPumpElectricDocumentation.xlsx</t>
  </si>
  <si>
    <t>BoatRepowerDocumentation.xlsx</t>
  </si>
  <si>
    <t>LawnGardenDocumentation.xlsx</t>
  </si>
  <si>
    <t>MobileAgReplaceDocumentation.xlsx</t>
  </si>
  <si>
    <t>AutoRetirementDocumentation4.xlsx</t>
  </si>
  <si>
    <t>NonRemote Ag  Booster Pump Electrification No Grid Extension</t>
  </si>
  <si>
    <t>80% of New Motor Cost at $259/motor hp; avg motor size 231 hp; and one mi grid extension at $35/foot</t>
  </si>
  <si>
    <t>Commercial Fishing Tier 0 to Tier 3 Repower</t>
  </si>
  <si>
    <t>80% of New Motor Cost at $259/motor hp; avg motor size 113 hp; and one mi grid extension at $35/foot</t>
  </si>
  <si>
    <t>80% of New Motor Cost at $259/motor hp; avg motor size 185 hp; and one mi grid extension at $35/foot</t>
  </si>
  <si>
    <t>80% of New Motor Cost at $259/motor hp; avg motor size 113hp; and one mi grid extension at $35/foot</t>
  </si>
  <si>
    <t>Other Commercial Tier 2 to Tier 3 Repower</t>
  </si>
  <si>
    <t>Commercial Fishing Tier 2</t>
  </si>
  <si>
    <t>Replace Residential Gasoline Trimmer/edger/brush cutter with Corded Electric</t>
  </si>
  <si>
    <t>Commercial Fishing Tier 2 to Tier 3 Repower</t>
  </si>
  <si>
    <t>Top 12 NOx ERC Cost Effectiveness $/ton in $1,000s; 30 year ERC</t>
  </si>
  <si>
    <t>Top 12 ROC ERC Cost Effectiveness $/ton in $1,000s; 30 year ERC</t>
  </si>
  <si>
    <t>Top 12 PM ERC Cost Effectiveness $/ton in $1,000s; 30 year ERC</t>
  </si>
  <si>
    <t xml:space="preserve">commercial gas chain saw to corded electric
</t>
  </si>
  <si>
    <t>commercial gas leaf blower to corded electric</t>
  </si>
  <si>
    <t>commercial gas trimmer to corded electric</t>
  </si>
  <si>
    <t>remote ag booster pump to electric</t>
  </si>
  <si>
    <t>resident gas leaf blower to corded electric</t>
  </si>
  <si>
    <t>resident gas chainsaw to corded electric</t>
  </si>
  <si>
    <t>remote ag pump to electric</t>
  </si>
  <si>
    <t>commercial gas lawn mower to cordless electric</t>
  </si>
  <si>
    <t>resident gas lawn mower to cordless electric</t>
  </si>
  <si>
    <t>nonremote ag booster pump to electric</t>
  </si>
  <si>
    <t>nonremote ag pump to electric</t>
  </si>
  <si>
    <t>commercial gas chainsaw to corded electric</t>
  </si>
  <si>
    <t>remote ag pump to electric &amp; 1 mi grid extension</t>
  </si>
  <si>
    <t>remote ag booster pump to electric and 1 mi grid extension</t>
  </si>
  <si>
    <t>resident gas trimmer to corded electric</t>
  </si>
  <si>
    <t>nonremote ag pump to electric &amp; 1 mi grid extension</t>
  </si>
  <si>
    <t>commercial fishing Tier1 to Tier3</t>
  </si>
  <si>
    <t>charter fishing Tier1 to Tier3</t>
  </si>
  <si>
    <t>commercial fishing Tier0 to Tier3</t>
  </si>
  <si>
    <t>nonremote ag booster pump to electric &amp; 1 mi grid extension</t>
  </si>
  <si>
    <t>charter fishing Tier2 to Tier3</t>
  </si>
  <si>
    <t>NOx cost effectiveness $/ton</t>
  </si>
  <si>
    <t>ROC cost effectiveness $/ton</t>
  </si>
  <si>
    <t>PM cost effectiveness $/ton</t>
  </si>
  <si>
    <t>NOx Total Emissions Inventory (tons/year)</t>
  </si>
  <si>
    <t>NOx Reductions Per Avg Project  (lbs/yr)</t>
  </si>
  <si>
    <t>ROC Total Emissions Inventory  (tons/year)</t>
  </si>
  <si>
    <t>ROC Reductions Per Avg Project   (lbs/yr)</t>
  </si>
  <si>
    <t>PM Total Emissions Inventory (tons/year)</t>
  </si>
  <si>
    <t>PM Reductions Per Avg Project  (lbs/yr)</t>
  </si>
  <si>
    <t>Total Emissions Inventory (tons/year)</t>
  </si>
  <si>
    <t>Reductions Per Avg Project   (lbs/yr)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</si>
</sst>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164" formatCode="&quot;$&quot;#,##0"/>
    <numFmt numFmtId="165" formatCode="0.0"/>
    <numFmt numFmtId="166" formatCode="&quot;$&quot;#,##0.0"/>
    <numFmt numFmtId="167" formatCode="#,##0.0"/>
    <numFmt numFmtId="169" formatCode="m/d/yy;@"/>
  </numFmts>
  <fonts count="7" x14ac:knownFonts="1"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u/>
      <sz val="10"/>
      <color theme="10"/>
      <name val="Arial"/>
      <family val="2"/>
    </font>
    <font>
      <u/>
      <sz val="9"/>
      <color theme="10"/>
      <name val="Cambria"/>
      <family val="1"/>
      <scheme val="maj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5" fillId="0" borderId="1" xfId="2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6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wrapText="1"/>
    </xf>
    <xf numFmtId="167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6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0" fontId="3" fillId="0" borderId="1" xfId="0" applyFont="1" applyBorder="1"/>
    <xf numFmtId="0" fontId="0" fillId="0" borderId="1" xfId="0" applyBorder="1"/>
    <xf numFmtId="0" fontId="6" fillId="0" borderId="1" xfId="0" applyFont="1" applyBorder="1"/>
    <xf numFmtId="0" fontId="3" fillId="0" borderId="1" xfId="0" applyFont="1" applyFill="1" applyBorder="1" applyAlignment="1">
      <alignment horizontal="center" wrapText="1"/>
    </xf>
    <xf numFmtId="14" fontId="3" fillId="0" borderId="0" xfId="0" applyNumberFormat="1" applyFont="1"/>
    <xf numFmtId="169" fontId="3" fillId="0" borderId="0" xfId="0" applyNumberFormat="1" applyFont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theme" Target="theme/theme1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worksheet" Target="worksheets/sheet5.xml"/><Relationship Id="rId2" Type="http://schemas.openxmlformats.org/officeDocument/2006/relationships/chartsheet" Target="chartsheets/sheet2.xml"/><Relationship Id="rId16" Type="http://schemas.openxmlformats.org/officeDocument/2006/relationships/calcChain" Target="calcChain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worksheet" Target="worksheets/sheet4.xml"/><Relationship Id="rId5" Type="http://schemas.openxmlformats.org/officeDocument/2006/relationships/chartsheet" Target="chart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3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NOx ERC Cost Effectiveness ($/Ton)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Graphics!$D$6</c:f>
              <c:strCache>
                <c:ptCount val="1"/>
                <c:pt idx="0">
                  <c:v>NOx cost effectiveness $/ton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Graphics!$C$7:$C$18</c:f>
              <c:strCache>
                <c:ptCount val="12"/>
                <c:pt idx="0">
                  <c:v>remote ag pump to electric</c:v>
                </c:pt>
                <c:pt idx="1">
                  <c:v>remote ag booster pump to electric</c:v>
                </c:pt>
                <c:pt idx="2">
                  <c:v>nonremote ag booster pump to electric</c:v>
                </c:pt>
                <c:pt idx="3">
                  <c:v>nonremote ag booster pump to electric</c:v>
                </c:pt>
                <c:pt idx="4">
                  <c:v>remote ag pump to electric &amp; 1 mi grid extension</c:v>
                </c:pt>
                <c:pt idx="5">
                  <c:v>commercial fishing Tier0 to Tier3</c:v>
                </c:pt>
                <c:pt idx="6">
                  <c:v>charter fishing Tier1 to Tier3</c:v>
                </c:pt>
                <c:pt idx="7">
                  <c:v>remote ag booster pump to electric and 1 mi grid extension</c:v>
                </c:pt>
                <c:pt idx="8">
                  <c:v>nonremote ag pump to electric &amp; 1 mi grid extension</c:v>
                </c:pt>
                <c:pt idx="9">
                  <c:v>commercial fishing Tier1 to Tier3</c:v>
                </c:pt>
                <c:pt idx="10">
                  <c:v>nonremote ag booster pump to electric &amp; 1 mi grid extension</c:v>
                </c:pt>
                <c:pt idx="11">
                  <c:v>charter fishing Tier2 to Tier3</c:v>
                </c:pt>
              </c:strCache>
            </c:strRef>
          </c:cat>
          <c:val>
            <c:numRef>
              <c:f>Graphics!$D$7:$D$18</c:f>
              <c:numCache>
                <c:formatCode>"$"#,##0</c:formatCode>
                <c:ptCount val="12"/>
                <c:pt idx="0">
                  <c:v>28000</c:v>
                </c:pt>
                <c:pt idx="1">
                  <c:v>34000</c:v>
                </c:pt>
                <c:pt idx="2">
                  <c:v>66000</c:v>
                </c:pt>
                <c:pt idx="3">
                  <c:v>68000</c:v>
                </c:pt>
                <c:pt idx="4">
                  <c:v>113000</c:v>
                </c:pt>
                <c:pt idx="5">
                  <c:v>157000</c:v>
                </c:pt>
                <c:pt idx="6">
                  <c:v>194000</c:v>
                </c:pt>
                <c:pt idx="7">
                  <c:v>283000</c:v>
                </c:pt>
                <c:pt idx="8">
                  <c:v>347000</c:v>
                </c:pt>
                <c:pt idx="9">
                  <c:v>413000</c:v>
                </c:pt>
                <c:pt idx="10">
                  <c:v>479000</c:v>
                </c:pt>
                <c:pt idx="11">
                  <c:v>576000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02331032"/>
        <c:axId val="402329464"/>
      </c:barChart>
      <c:catAx>
        <c:axId val="402331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02329464"/>
        <c:crosses val="autoZero"/>
        <c:auto val="1"/>
        <c:lblAlgn val="ctr"/>
        <c:lblOffset val="100"/>
        <c:noMultiLvlLbl val="0"/>
      </c:catAx>
      <c:valAx>
        <c:axId val="402329464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crossAx val="402331032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NOx ERC Cost Effectiveness ($/Ton)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Graphics!$D$6</c:f>
              <c:strCache>
                <c:ptCount val="1"/>
                <c:pt idx="0">
                  <c:v>NOx cost effectiveness $/ton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Graphics!$C$7:$C$18</c:f>
              <c:strCache>
                <c:ptCount val="12"/>
                <c:pt idx="0">
                  <c:v>remote ag pump to electric</c:v>
                </c:pt>
                <c:pt idx="1">
                  <c:v>remote ag booster pump to electric</c:v>
                </c:pt>
                <c:pt idx="2">
                  <c:v>nonremote ag booster pump to electric</c:v>
                </c:pt>
                <c:pt idx="3">
                  <c:v>nonremote ag booster pump to electric</c:v>
                </c:pt>
                <c:pt idx="4">
                  <c:v>remote ag pump to electric &amp; 1 mi grid extension</c:v>
                </c:pt>
                <c:pt idx="5">
                  <c:v>commercial fishing Tier0 to Tier3</c:v>
                </c:pt>
                <c:pt idx="6">
                  <c:v>charter fishing Tier1 to Tier3</c:v>
                </c:pt>
                <c:pt idx="7">
                  <c:v>remote ag booster pump to electric and 1 mi grid extension</c:v>
                </c:pt>
                <c:pt idx="8">
                  <c:v>nonremote ag pump to electric &amp; 1 mi grid extension</c:v>
                </c:pt>
                <c:pt idx="9">
                  <c:v>commercial fishing Tier1 to Tier3</c:v>
                </c:pt>
                <c:pt idx="10">
                  <c:v>nonremote ag booster pump to electric &amp; 1 mi grid extension</c:v>
                </c:pt>
                <c:pt idx="11">
                  <c:v>charter fishing Tier2 to Tier3</c:v>
                </c:pt>
              </c:strCache>
            </c:strRef>
          </c:cat>
          <c:val>
            <c:numRef>
              <c:f>Graphics!$D$7:$D$18</c:f>
              <c:numCache>
                <c:formatCode>"$"#,##0</c:formatCode>
                <c:ptCount val="12"/>
                <c:pt idx="0">
                  <c:v>28000</c:v>
                </c:pt>
                <c:pt idx="1">
                  <c:v>34000</c:v>
                </c:pt>
                <c:pt idx="2">
                  <c:v>66000</c:v>
                </c:pt>
                <c:pt idx="3">
                  <c:v>68000</c:v>
                </c:pt>
                <c:pt idx="4">
                  <c:v>113000</c:v>
                </c:pt>
                <c:pt idx="5">
                  <c:v>157000</c:v>
                </c:pt>
                <c:pt idx="6">
                  <c:v>194000</c:v>
                </c:pt>
                <c:pt idx="7">
                  <c:v>283000</c:v>
                </c:pt>
                <c:pt idx="8">
                  <c:v>347000</c:v>
                </c:pt>
                <c:pt idx="9">
                  <c:v>413000</c:v>
                </c:pt>
                <c:pt idx="10">
                  <c:v>479000</c:v>
                </c:pt>
                <c:pt idx="11">
                  <c:v>576000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81876168"/>
        <c:axId val="281876560"/>
      </c:barChart>
      <c:catAx>
        <c:axId val="281876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1876560"/>
        <c:crosses val="autoZero"/>
        <c:auto val="1"/>
        <c:lblAlgn val="ctr"/>
        <c:lblOffset val="100"/>
        <c:noMultiLvlLbl val="0"/>
      </c:catAx>
      <c:valAx>
        <c:axId val="281876560"/>
        <c:scaling>
          <c:orientation val="minMax"/>
          <c:max val="2500000"/>
        </c:scaling>
        <c:delete val="0"/>
        <c:axPos val="l"/>
        <c:numFmt formatCode="&quot;$&quot;#,##0" sourceLinked="1"/>
        <c:majorTickMark val="out"/>
        <c:minorTickMark val="none"/>
        <c:tickLblPos val="nextTo"/>
        <c:crossAx val="281876168"/>
        <c:crosses val="autoZero"/>
        <c:crossBetween val="between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NOx Total Emissions Inventory (tons/year)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8046332654209122E-2"/>
          <c:y val="0.10812464031042107"/>
          <c:w val="0.87061385157155635"/>
          <c:h val="0.627391407623745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Graphics!$D$21</c:f>
              <c:strCache>
                <c:ptCount val="1"/>
                <c:pt idx="0">
                  <c:v>NOx Total Emissions Inventory (tons/year)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Graphics!$C$22:$C$33</c:f>
              <c:strCache>
                <c:ptCount val="12"/>
                <c:pt idx="0">
                  <c:v>remote ag pump to electric</c:v>
                </c:pt>
                <c:pt idx="1">
                  <c:v>remote ag booster pump to electric</c:v>
                </c:pt>
                <c:pt idx="2">
                  <c:v>nonremote ag booster pump to electric</c:v>
                </c:pt>
                <c:pt idx="3">
                  <c:v>nonremote ag booster pump to electric</c:v>
                </c:pt>
                <c:pt idx="4">
                  <c:v>remote ag pump to electric &amp; 1 mi grid extension</c:v>
                </c:pt>
                <c:pt idx="5">
                  <c:v>commercial fishing Tier0 to Tier3</c:v>
                </c:pt>
                <c:pt idx="6">
                  <c:v>charter fishing Tier1 to Tier3</c:v>
                </c:pt>
                <c:pt idx="7">
                  <c:v>remote ag booster pump to electric and 1 mi grid extension</c:v>
                </c:pt>
                <c:pt idx="8">
                  <c:v>nonremote ag pump to electric &amp; 1 mi grid extension</c:v>
                </c:pt>
                <c:pt idx="9">
                  <c:v>commercial fishing Tier1 to Tier3</c:v>
                </c:pt>
                <c:pt idx="10">
                  <c:v>nonremote ag booster pump to electric &amp; 1 mi grid extension</c:v>
                </c:pt>
                <c:pt idx="11">
                  <c:v>charter fishing Tier2 to Tier3</c:v>
                </c:pt>
              </c:strCache>
            </c:strRef>
          </c:cat>
          <c:val>
            <c:numRef>
              <c:f>Graphics!$D$22:$D$33</c:f>
              <c:numCache>
                <c:formatCode>0.0</c:formatCode>
                <c:ptCount val="12"/>
                <c:pt idx="0">
                  <c:v>32.54</c:v>
                </c:pt>
                <c:pt idx="1">
                  <c:v>30.27</c:v>
                </c:pt>
                <c:pt idx="2">
                  <c:v>12.81</c:v>
                </c:pt>
                <c:pt idx="3">
                  <c:v>21.55</c:v>
                </c:pt>
                <c:pt idx="4">
                  <c:v>32.54</c:v>
                </c:pt>
                <c:pt idx="5">
                  <c:v>23.3</c:v>
                </c:pt>
                <c:pt idx="6">
                  <c:v>9.6199999999999992</c:v>
                </c:pt>
                <c:pt idx="7">
                  <c:v>30.27</c:v>
                </c:pt>
                <c:pt idx="8">
                  <c:v>21.55</c:v>
                </c:pt>
                <c:pt idx="9">
                  <c:v>13.38</c:v>
                </c:pt>
                <c:pt idx="10">
                  <c:v>12.81</c:v>
                </c:pt>
                <c:pt idx="11">
                  <c:v>6.72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81878128"/>
        <c:axId val="281878520"/>
      </c:barChart>
      <c:catAx>
        <c:axId val="281878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281878520"/>
        <c:crosses val="autoZero"/>
        <c:auto val="1"/>
        <c:lblAlgn val="ctr"/>
        <c:lblOffset val="100"/>
        <c:noMultiLvlLbl val="0"/>
      </c:catAx>
      <c:valAx>
        <c:axId val="281878520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crossAx val="281878128"/>
        <c:crosses val="autoZero"/>
        <c:crossBetween val="between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ROC ERC Cost Effectiveness ($/Ton)</a:t>
            </a:r>
          </a:p>
        </c:rich>
      </c:tx>
      <c:layout>
        <c:manualLayout>
          <c:xMode val="edge"/>
          <c:yMode val="edge"/>
          <c:x val="0.24624876307321811"/>
          <c:y val="1.8205805884059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53450646260698E-2"/>
          <c:y val="5.2544058289160762E-2"/>
          <c:w val="0.89872961718378563"/>
          <c:h val="0.693663503507444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Graphics!$D$36</c:f>
              <c:strCache>
                <c:ptCount val="1"/>
                <c:pt idx="0">
                  <c:v>ROC cost effectiveness $/ton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Graphics!$C$37:$C$48</c:f>
              <c:strCache>
                <c:ptCount val="12"/>
                <c:pt idx="0">
                  <c:v>commercial gas chain saw to corded electric
</c:v>
                </c:pt>
                <c:pt idx="1">
                  <c:v>resident gas trimmer to corded electric</c:v>
                </c:pt>
                <c:pt idx="2">
                  <c:v>commercial gas leaf blower to corded electric</c:v>
                </c:pt>
                <c:pt idx="3">
                  <c:v>commercial gas trimmer to corded electric</c:v>
                </c:pt>
                <c:pt idx="4">
                  <c:v>remote ag booster pump to electric</c:v>
                </c:pt>
                <c:pt idx="5">
                  <c:v>resident gas leaf blower to corded electric</c:v>
                </c:pt>
                <c:pt idx="6">
                  <c:v>resident gas chainsaw to corded electric</c:v>
                </c:pt>
                <c:pt idx="7">
                  <c:v>remote ag pump to electric</c:v>
                </c:pt>
                <c:pt idx="8">
                  <c:v>commercial gas lawn mower to cordless electric</c:v>
                </c:pt>
                <c:pt idx="9">
                  <c:v>resident gas lawn mower to cordless electric</c:v>
                </c:pt>
                <c:pt idx="10">
                  <c:v>nonremote ag booster pump to electric</c:v>
                </c:pt>
                <c:pt idx="11">
                  <c:v>nonremote ag pump to electric</c:v>
                </c:pt>
              </c:strCache>
            </c:strRef>
          </c:cat>
          <c:val>
            <c:numRef>
              <c:f>Graphics!$D$37:$D$48</c:f>
              <c:numCache>
                <c:formatCode>"$"#,##0</c:formatCode>
                <c:ptCount val="12"/>
                <c:pt idx="0">
                  <c:v>101000</c:v>
                </c:pt>
                <c:pt idx="1">
                  <c:v>133000</c:v>
                </c:pt>
                <c:pt idx="2">
                  <c:v>149000</c:v>
                </c:pt>
                <c:pt idx="3">
                  <c:v>242000</c:v>
                </c:pt>
                <c:pt idx="4">
                  <c:v>421000</c:v>
                </c:pt>
                <c:pt idx="5">
                  <c:v>585000</c:v>
                </c:pt>
                <c:pt idx="6">
                  <c:v>585000</c:v>
                </c:pt>
                <c:pt idx="7">
                  <c:v>717000</c:v>
                </c:pt>
                <c:pt idx="8">
                  <c:v>762000</c:v>
                </c:pt>
                <c:pt idx="9">
                  <c:v>845000</c:v>
                </c:pt>
                <c:pt idx="10">
                  <c:v>2365000</c:v>
                </c:pt>
                <c:pt idx="11">
                  <c:v>2371000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81879304"/>
        <c:axId val="281879696"/>
      </c:barChart>
      <c:catAx>
        <c:axId val="281879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281879696"/>
        <c:crosses val="autoZero"/>
        <c:auto val="1"/>
        <c:lblAlgn val="ctr"/>
        <c:lblOffset val="100"/>
        <c:noMultiLvlLbl val="0"/>
      </c:catAx>
      <c:valAx>
        <c:axId val="281879696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crossAx val="281879304"/>
        <c:crosses val="autoZero"/>
        <c:crossBetween val="between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ROC Total Emissions Inventory (tons/year)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Graphics!$D$51</c:f>
              <c:strCache>
                <c:ptCount val="1"/>
                <c:pt idx="0">
                  <c:v>ROC Total Emissions Inventory  (tons/year)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Graphics!$C$52:$C$63</c:f>
              <c:strCache>
                <c:ptCount val="12"/>
                <c:pt idx="0">
                  <c:v>commercial gas chain saw to corded electric
</c:v>
                </c:pt>
                <c:pt idx="1">
                  <c:v>resident gas trimmer to corded electric</c:v>
                </c:pt>
                <c:pt idx="2">
                  <c:v>commercial gas leaf blower to corded electric</c:v>
                </c:pt>
                <c:pt idx="3">
                  <c:v>commercial gas trimmer to corded electric</c:v>
                </c:pt>
                <c:pt idx="4">
                  <c:v>remote ag booster pump to electric</c:v>
                </c:pt>
                <c:pt idx="5">
                  <c:v>resident gas leaf blower to corded electric</c:v>
                </c:pt>
                <c:pt idx="6">
                  <c:v>resident gas chainsaw to corded electric</c:v>
                </c:pt>
                <c:pt idx="7">
                  <c:v>remote ag pump to electric</c:v>
                </c:pt>
                <c:pt idx="8">
                  <c:v>commercial gas lawn mower to cordless electric</c:v>
                </c:pt>
                <c:pt idx="9">
                  <c:v>resident gas lawn mower to cordless electric</c:v>
                </c:pt>
                <c:pt idx="10">
                  <c:v>nonremote ag booster pump to electric</c:v>
                </c:pt>
                <c:pt idx="11">
                  <c:v>nonremote ag pump to electric</c:v>
                </c:pt>
              </c:strCache>
            </c:strRef>
          </c:cat>
          <c:val>
            <c:numRef>
              <c:f>Graphics!$D$52:$D$63</c:f>
              <c:numCache>
                <c:formatCode>0.0</c:formatCode>
                <c:ptCount val="12"/>
                <c:pt idx="0">
                  <c:v>3.72</c:v>
                </c:pt>
                <c:pt idx="1">
                  <c:v>10.52</c:v>
                </c:pt>
                <c:pt idx="2">
                  <c:v>3.6</c:v>
                </c:pt>
                <c:pt idx="3">
                  <c:v>6.43</c:v>
                </c:pt>
                <c:pt idx="4">
                  <c:v>2.7</c:v>
                </c:pt>
                <c:pt idx="5">
                  <c:v>0.83</c:v>
                </c:pt>
                <c:pt idx="6">
                  <c:v>0.74</c:v>
                </c:pt>
                <c:pt idx="7">
                  <c:v>1.6</c:v>
                </c:pt>
                <c:pt idx="8">
                  <c:v>10.220000000000001</c:v>
                </c:pt>
                <c:pt idx="9">
                  <c:v>13.57</c:v>
                </c:pt>
                <c:pt idx="10">
                  <c:v>0.6</c:v>
                </c:pt>
                <c:pt idx="11">
                  <c:v>1.1000000000000001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82462600"/>
        <c:axId val="282462992"/>
      </c:barChart>
      <c:catAx>
        <c:axId val="282462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82462992"/>
        <c:crosses val="autoZero"/>
        <c:auto val="1"/>
        <c:lblAlgn val="ctr"/>
        <c:lblOffset val="100"/>
        <c:noMultiLvlLbl val="0"/>
      </c:catAx>
      <c:valAx>
        <c:axId val="282462992"/>
        <c:scaling>
          <c:orientation val="minMax"/>
          <c:max val="35"/>
        </c:scaling>
        <c:delete val="0"/>
        <c:axPos val="l"/>
        <c:numFmt formatCode="0.0" sourceLinked="1"/>
        <c:majorTickMark val="out"/>
        <c:minorTickMark val="none"/>
        <c:tickLblPos val="nextTo"/>
        <c:crossAx val="282462600"/>
        <c:crosses val="autoZero"/>
        <c:crossBetween val="between"/>
      </c:valAx>
    </c:plotArea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 PM ERC Cost Effectiveness ($/Ton)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Graphics!$D$66</c:f>
              <c:strCache>
                <c:ptCount val="1"/>
                <c:pt idx="0">
                  <c:v>PM cost effectiveness $/ton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Graphics!$C$67:$C$78</c:f>
              <c:strCache>
                <c:ptCount val="12"/>
                <c:pt idx="0">
                  <c:v>remote ag booster pump to electric</c:v>
                </c:pt>
                <c:pt idx="1">
                  <c:v>remote ag pump to electric</c:v>
                </c:pt>
                <c:pt idx="2">
                  <c:v>nonremote ag booster pump to electric</c:v>
                </c:pt>
                <c:pt idx="3">
                  <c:v>nonremote ag pump to electric</c:v>
                </c:pt>
                <c:pt idx="4">
                  <c:v>commercial gas chainsaw to corded electric</c:v>
                </c:pt>
                <c:pt idx="5">
                  <c:v>remote ag pump to electric &amp; 1 mi grid extension</c:v>
                </c:pt>
                <c:pt idx="6">
                  <c:v>remote ag booster pump to electric and 1 mi grid extension</c:v>
                </c:pt>
                <c:pt idx="7">
                  <c:v>resident gas trimmer to corded electric</c:v>
                </c:pt>
                <c:pt idx="8">
                  <c:v>commercial gas leaf blower to corded electric</c:v>
                </c:pt>
                <c:pt idx="9">
                  <c:v>commercial gas trimmer to corded electric</c:v>
                </c:pt>
                <c:pt idx="10">
                  <c:v>nonremote ag pump to electric &amp; 1 mi grid extension</c:v>
                </c:pt>
                <c:pt idx="11">
                  <c:v>resident gas leaf blower to corded electric</c:v>
                </c:pt>
              </c:strCache>
            </c:strRef>
          </c:cat>
          <c:val>
            <c:numRef>
              <c:f>Graphics!$D$67:$D$78</c:f>
              <c:numCache>
                <c:formatCode>"$"#,##0</c:formatCode>
                <c:ptCount val="12"/>
                <c:pt idx="0">
                  <c:v>421000</c:v>
                </c:pt>
                <c:pt idx="1">
                  <c:v>717000</c:v>
                </c:pt>
                <c:pt idx="2">
                  <c:v>2365000</c:v>
                </c:pt>
                <c:pt idx="3">
                  <c:v>2371000</c:v>
                </c:pt>
                <c:pt idx="4">
                  <c:v>2847000</c:v>
                </c:pt>
                <c:pt idx="5">
                  <c:v>2937000</c:v>
                </c:pt>
                <c:pt idx="6">
                  <c:v>3077000</c:v>
                </c:pt>
                <c:pt idx="7">
                  <c:v>3740000</c:v>
                </c:pt>
                <c:pt idx="8">
                  <c:v>4198000</c:v>
                </c:pt>
                <c:pt idx="9">
                  <c:v>6800000</c:v>
                </c:pt>
                <c:pt idx="10">
                  <c:v>11517000</c:v>
                </c:pt>
                <c:pt idx="11">
                  <c:v>16457000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82465736"/>
        <c:axId val="282609264"/>
      </c:barChart>
      <c:catAx>
        <c:axId val="282465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82609264"/>
        <c:crosses val="autoZero"/>
        <c:auto val="1"/>
        <c:lblAlgn val="ctr"/>
        <c:lblOffset val="100"/>
        <c:noMultiLvlLbl val="0"/>
      </c:catAx>
      <c:valAx>
        <c:axId val="282609264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crossAx val="282465736"/>
        <c:crosses val="autoZero"/>
        <c:crossBetween val="between"/>
      </c:valAx>
    </c:plotArea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PM Total Emissions Inventory (tons/year)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Graphics!$D$81</c:f>
              <c:strCache>
                <c:ptCount val="1"/>
                <c:pt idx="0">
                  <c:v>PM Total Emissions Inventory (tons/year)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Graphics!$C$82:$C$93</c:f>
              <c:strCache>
                <c:ptCount val="12"/>
                <c:pt idx="0">
                  <c:v>remote ag booster pump to electric</c:v>
                </c:pt>
                <c:pt idx="1">
                  <c:v>remote ag pump to electric</c:v>
                </c:pt>
                <c:pt idx="2">
                  <c:v>nonremote ag booster pump to electric</c:v>
                </c:pt>
                <c:pt idx="3">
                  <c:v>nonremote ag pump to electric</c:v>
                </c:pt>
                <c:pt idx="4">
                  <c:v>commercial gas chainsaw to corded electric</c:v>
                </c:pt>
                <c:pt idx="5">
                  <c:v>remote ag pump to electric &amp; 1 mi grid extension</c:v>
                </c:pt>
                <c:pt idx="6">
                  <c:v>remote ag booster pump to electric and 1 mi grid extension</c:v>
                </c:pt>
                <c:pt idx="7">
                  <c:v>resident gas trimmer to corded electric</c:v>
                </c:pt>
                <c:pt idx="8">
                  <c:v>commercial gas leaf blower to corded electric</c:v>
                </c:pt>
                <c:pt idx="9">
                  <c:v>commercial gas trimmer to corded electric</c:v>
                </c:pt>
                <c:pt idx="10">
                  <c:v>nonremote ag pump to electric &amp; 1 mi grid extension</c:v>
                </c:pt>
                <c:pt idx="11">
                  <c:v>resident gas leaf blower to corded electric</c:v>
                </c:pt>
              </c:strCache>
            </c:strRef>
          </c:cat>
          <c:val>
            <c:numRef>
              <c:f>Graphics!$D$82:$D$93</c:f>
              <c:numCache>
                <c:formatCode>0.0</c:formatCode>
                <c:ptCount val="12"/>
                <c:pt idx="0">
                  <c:v>1.18</c:v>
                </c:pt>
                <c:pt idx="1">
                  <c:v>0.83</c:v>
                </c:pt>
                <c:pt idx="2">
                  <c:v>0.6</c:v>
                </c:pt>
                <c:pt idx="3">
                  <c:v>0.84</c:v>
                </c:pt>
                <c:pt idx="4">
                  <c:v>0.84</c:v>
                </c:pt>
                <c:pt idx="5">
                  <c:v>0.83</c:v>
                </c:pt>
                <c:pt idx="6">
                  <c:v>1.18</c:v>
                </c:pt>
                <c:pt idx="7">
                  <c:v>2.36</c:v>
                </c:pt>
                <c:pt idx="8">
                  <c:v>0.81</c:v>
                </c:pt>
                <c:pt idx="9">
                  <c:v>1.44</c:v>
                </c:pt>
                <c:pt idx="10">
                  <c:v>0.84</c:v>
                </c:pt>
                <c:pt idx="11">
                  <c:v>0.19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82610048"/>
        <c:axId val="282610440"/>
      </c:barChart>
      <c:catAx>
        <c:axId val="282610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2610440"/>
        <c:crosses val="autoZero"/>
        <c:auto val="1"/>
        <c:lblAlgn val="ctr"/>
        <c:lblOffset val="100"/>
        <c:noMultiLvlLbl val="0"/>
      </c:catAx>
      <c:valAx>
        <c:axId val="282610440"/>
        <c:scaling>
          <c:orientation val="minMax"/>
          <c:max val="35"/>
        </c:scaling>
        <c:delete val="0"/>
        <c:axPos val="l"/>
        <c:numFmt formatCode="0.0" sourceLinked="1"/>
        <c:majorTickMark val="out"/>
        <c:minorTickMark val="none"/>
        <c:tickLblPos val="nextTo"/>
        <c:crossAx val="282610048"/>
        <c:crosses val="autoZero"/>
        <c:crossBetween val="between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0876" cy="627471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0876" cy="627471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0876" cy="627471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0876" cy="629435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0876" cy="629435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0876" cy="627471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0876" cy="627471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ile:///C:\Users\cbe\AppData\Local\Microsoft\Windows\Desktop\Larry's%20Data\Alt%20Fuel\Regulations\Santa%20Barbara%20Regs\ERCs%20Assessment\ERC%20Report\Final\AgPumpElectricDocumentation.xlsx" TargetMode="External"/><Relationship Id="rId13" Type="http://schemas.openxmlformats.org/officeDocument/2006/relationships/hyperlink" Target="file:///C:\Users\cbe\AppData\Local\Microsoft\Windows\Desktop\Larry's%20Data\Alt%20Fuel\Regulations\Santa%20Barbara%20Regs\ERCs%20Assessment\ERC%20Report\Final\AgPumpElectricDocumentation.xlsx" TargetMode="External"/><Relationship Id="rId18" Type="http://schemas.openxmlformats.org/officeDocument/2006/relationships/hyperlink" Target="file:///C:\Users\cbe\AppData\Local\Microsoft\Windows\Desktop\Larry's%20Data\Alt%20Fuel\Regulations\Santa%20Barbara%20Regs\ERCs%20Assessment\ERC%20Report\Final\BoatRepowerDocumentation.xlsx" TargetMode="External"/><Relationship Id="rId26" Type="http://schemas.openxmlformats.org/officeDocument/2006/relationships/hyperlink" Target="file:///C:\Users\cbe\AppData\Local\Microsoft\Windows\Desktop\Larry's%20Data\Alt%20Fuel\Regulations\Santa%20Barbara%20Regs\ERCs%20Assessment\ERC%20Report\Final\LawnGardenDocumentation.xlsx" TargetMode="External"/><Relationship Id="rId3" Type="http://schemas.openxmlformats.org/officeDocument/2006/relationships/hyperlink" Target="file:///C:\Users\cbe\AppData\Local\Microsoft\Windows\Desktop\Larry's%20Data\Alt%20Fuel\Regulations\Santa%20Barbara%20Regs\ERCs%20Assessment\ERC%20Report\Final\AgPumpElectricDocumentation.xlsx" TargetMode="External"/><Relationship Id="rId21" Type="http://schemas.openxmlformats.org/officeDocument/2006/relationships/hyperlink" Target="file:///C:\Users\cbe\AppData\Local\Microsoft\Windows\Desktop\Larry's%20Data\Alt%20Fuel\Regulations\Santa%20Barbara%20Regs\ERCs%20Assessment\ERC%20Report\Final\BoatRepowerDocumentation.xlsx" TargetMode="External"/><Relationship Id="rId34" Type="http://schemas.openxmlformats.org/officeDocument/2006/relationships/hyperlink" Target="file:///C:\Users\cbe\AppData\Local\Microsoft\Windows\Desktop\Larry's%20Data\Alt%20Fuel\Regulations\Santa%20Barbara%20Regs\ERCs%20Assessment\ERC%20Report\Final\LawnGardenDocumentation.xlsx" TargetMode="External"/><Relationship Id="rId7" Type="http://schemas.openxmlformats.org/officeDocument/2006/relationships/hyperlink" Target="file:///C:\Users\cbe\AppData\Local\Microsoft\Windows\Desktop\Larry's%20Data\Alt%20Fuel\Regulations\Santa%20Barbara%20Regs\ERCs%20Assessment\ERC%20Report\Final\AgPumpElectricDocumentation.xlsx" TargetMode="External"/><Relationship Id="rId12" Type="http://schemas.openxmlformats.org/officeDocument/2006/relationships/hyperlink" Target="file:///C:\Users\cbe\AppData\Local\Microsoft\Windows\Desktop\Larry's%20Data\Alt%20Fuel\Regulations\Santa%20Barbara%20Regs\ERCs%20Assessment\ERC%20Report\Final\AgPumpElectricDocumentation.xlsx" TargetMode="External"/><Relationship Id="rId17" Type="http://schemas.openxmlformats.org/officeDocument/2006/relationships/hyperlink" Target="file:///C:\Users\cbe\AppData\Local\Microsoft\Windows\Desktop\Larry's%20Data\Alt%20Fuel\Regulations\Santa%20Barbara%20Regs\ERCs%20Assessment\ERC%20Report\Final\BoatRepowerDocumentation.xlsx" TargetMode="External"/><Relationship Id="rId25" Type="http://schemas.openxmlformats.org/officeDocument/2006/relationships/hyperlink" Target="file:///C:\Users\cbe\AppData\Local\Microsoft\Windows\Desktop\Larry's%20Data\Alt%20Fuel\Regulations\Santa%20Barbara%20Regs\ERCs%20Assessment\ERC%20Report\Final\LawnGardenDocumentation.xlsx" TargetMode="External"/><Relationship Id="rId33" Type="http://schemas.openxmlformats.org/officeDocument/2006/relationships/hyperlink" Target="file:///C:\Users\cbe\AppData\Local\Microsoft\Windows\Desktop\Larry's%20Data\Alt%20Fuel\Regulations\Santa%20Barbara%20Regs\ERCs%20Assessment\ERC%20Report\Final\LawnGardenDocumentation.xlsx" TargetMode="External"/><Relationship Id="rId2" Type="http://schemas.openxmlformats.org/officeDocument/2006/relationships/hyperlink" Target="file:///C:\Users\cbe\AppData\Local\Microsoft\Windows\Desktop\Larry's%20Data\Alt%20Fuel\Regulations\Santa%20Barbara%20Regs\ERCs%20Assessment\ERC%20Report\Final\AgPumpElectricDocumentation.xlsx" TargetMode="External"/><Relationship Id="rId16" Type="http://schemas.openxmlformats.org/officeDocument/2006/relationships/hyperlink" Target="file:///C:\Users\cbe\AppData\Local\Microsoft\Windows\Desktop\Larry's%20Data\Alt%20Fuel\Regulations\Santa%20Barbara%20Regs\ERCs%20Assessment\ERC%20Report\Final\AgPumpElectricDocumentation.xlsx" TargetMode="External"/><Relationship Id="rId20" Type="http://schemas.openxmlformats.org/officeDocument/2006/relationships/hyperlink" Target="file:///C:\Users\cbe\AppData\Local\Microsoft\Windows\Desktop\Larry's%20Data\Alt%20Fuel\Regulations\Santa%20Barbara%20Regs\ERCs%20Assessment\ERC%20Report\Final\BoatRepowerDocumentation.xlsx" TargetMode="External"/><Relationship Id="rId29" Type="http://schemas.openxmlformats.org/officeDocument/2006/relationships/hyperlink" Target="file:///C:\Users\cbe\AppData\Local\Microsoft\Windows\Desktop\Larry's%20Data\Alt%20Fuel\Regulations\Santa%20Barbara%20Regs\ERCs%20Assessment\ERC%20Report\Final\LawnGardenDocumentation.xlsx" TargetMode="External"/><Relationship Id="rId1" Type="http://schemas.openxmlformats.org/officeDocument/2006/relationships/hyperlink" Target="file:///C:\Users\cbe\AppData\Local\Microsoft\Windows\Desktop\Larry's%20Data\Alt%20Fuel\Regulations\Santa%20Barbara%20Regs\ERCs%20Assessment\ERC%20Report\Final\AgPumpElectricDocumentation.xlsx" TargetMode="External"/><Relationship Id="rId6" Type="http://schemas.openxmlformats.org/officeDocument/2006/relationships/hyperlink" Target="file:///C:\Users\cbe\AppData\Local\Microsoft\Windows\Desktop\Larry's%20Data\Alt%20Fuel\Regulations\Santa%20Barbara%20Regs\ERCs%20Assessment\ERC%20Report\Final\AgPumpElectricDocumentation.xlsx" TargetMode="External"/><Relationship Id="rId11" Type="http://schemas.openxmlformats.org/officeDocument/2006/relationships/hyperlink" Target="file:///C:\Users\cbe\AppData\Local\Microsoft\Windows\Desktop\Larry's%20Data\Alt%20Fuel\Regulations\Santa%20Barbara%20Regs\ERCs%20Assessment\ERC%20Report\Final\AgPumpElectricDocumentation.xlsx" TargetMode="External"/><Relationship Id="rId24" Type="http://schemas.openxmlformats.org/officeDocument/2006/relationships/hyperlink" Target="file:///C:\Users\cbe\AppData\Local\Microsoft\Windows\Desktop\Larry's%20Data\Alt%20Fuel\Regulations\Santa%20Barbara%20Regs\ERCs%20Assessment\ERC%20Report\Final\BoatRepowerDocumentation.xlsx" TargetMode="External"/><Relationship Id="rId32" Type="http://schemas.openxmlformats.org/officeDocument/2006/relationships/hyperlink" Target="file:///C:\Users\cbe\AppData\Local\Microsoft\Windows\Desktop\Larry's%20Data\Alt%20Fuel\Regulations\Santa%20Barbara%20Regs\ERCs%20Assessment\ERC%20Report\Final\LawnGardenDocumentation.xlsx" TargetMode="External"/><Relationship Id="rId5" Type="http://schemas.openxmlformats.org/officeDocument/2006/relationships/hyperlink" Target="file:///C:\Users\cbe\AppData\Local\Microsoft\Windows\Desktop\Larry's%20Data\Alt%20Fuel\Regulations\Santa%20Barbara%20Regs\ERCs%20Assessment\ERC%20Report\Final\AgPumpElectricDocumentation.xlsx" TargetMode="External"/><Relationship Id="rId15" Type="http://schemas.openxmlformats.org/officeDocument/2006/relationships/hyperlink" Target="file:///C:\Users\cbe\AppData\Local\Microsoft\Windows\Desktop\Larry's%20Data\Alt%20Fuel\Regulations\Santa%20Barbara%20Regs\ERCs%20Assessment\ERC%20Report\Final\AgPumpElectricDocumentation.xlsx" TargetMode="External"/><Relationship Id="rId23" Type="http://schemas.openxmlformats.org/officeDocument/2006/relationships/hyperlink" Target="file:///C:\Users\cbe\AppData\Local\Microsoft\Windows\Desktop\Larry's%20Data\Alt%20Fuel\Regulations\Santa%20Barbara%20Regs\ERCs%20Assessment\ERC%20Report\Final\BoatRepowerDocumentation.xlsx" TargetMode="External"/><Relationship Id="rId28" Type="http://schemas.openxmlformats.org/officeDocument/2006/relationships/hyperlink" Target="file:///C:\Users\cbe\AppData\Local\Microsoft\Windows\Desktop\Larry's%20Data\Alt%20Fuel\Regulations\Santa%20Barbara%20Regs\ERCs%20Assessment\ERC%20Report\Final\LawnGardenDocumentation.xlsx" TargetMode="External"/><Relationship Id="rId36" Type="http://schemas.openxmlformats.org/officeDocument/2006/relationships/printerSettings" Target="../printerSettings/printerSettings8.bin"/><Relationship Id="rId10" Type="http://schemas.openxmlformats.org/officeDocument/2006/relationships/hyperlink" Target="file:///C:\Users\cbe\AppData\Local\Microsoft\Windows\Desktop\Larry's%20Data\Alt%20Fuel\Regulations\Santa%20Barbara%20Regs\ERCs%20Assessment\ERC%20Report\Final\AgPumpElectricDocumentation.xlsx" TargetMode="External"/><Relationship Id="rId19" Type="http://schemas.openxmlformats.org/officeDocument/2006/relationships/hyperlink" Target="file:///C:\Users\cbe\AppData\Local\Microsoft\Windows\Desktop\Larry's%20Data\Alt%20Fuel\Regulations\Santa%20Barbara%20Regs\ERCs%20Assessment\ERC%20Report\Final\BoatRepowerDocumentation.xlsx" TargetMode="External"/><Relationship Id="rId31" Type="http://schemas.openxmlformats.org/officeDocument/2006/relationships/hyperlink" Target="file:///C:\Users\cbe\AppData\Local\Microsoft\Windows\Desktop\Larry's%20Data\Alt%20Fuel\Regulations\Santa%20Barbara%20Regs\ERCs%20Assessment\ERC%20Report\Final\LawnGardenDocumentation.xlsx" TargetMode="External"/><Relationship Id="rId4" Type="http://schemas.openxmlformats.org/officeDocument/2006/relationships/hyperlink" Target="file:///C:\Users\cbe\AppData\Local\Microsoft\Windows\Desktop\Larry's%20Data\Alt%20Fuel\Regulations\Santa%20Barbara%20Regs\ERCs%20Assessment\ERC%20Report\Final\AgPumpElectricDocumentation.xlsx" TargetMode="External"/><Relationship Id="rId9" Type="http://schemas.openxmlformats.org/officeDocument/2006/relationships/hyperlink" Target="file:///C:\Users\cbe\AppData\Local\Microsoft\Windows\Desktop\Larry's%20Data\Alt%20Fuel\Regulations\Santa%20Barbara%20Regs\ERCs%20Assessment\ERC%20Report\Final\AgPumpElectricDocumentation.xlsx" TargetMode="External"/><Relationship Id="rId14" Type="http://schemas.openxmlformats.org/officeDocument/2006/relationships/hyperlink" Target="file:///C:\Users\cbe\AppData\Local\Microsoft\Windows\Desktop\Larry's%20Data\Alt%20Fuel\Regulations\Santa%20Barbara%20Regs\ERCs%20Assessment\ERC%20Report\Final\AgPumpElectricDocumentation.xlsx" TargetMode="External"/><Relationship Id="rId22" Type="http://schemas.openxmlformats.org/officeDocument/2006/relationships/hyperlink" Target="file:///C:\Users\cbe\AppData\Local\Microsoft\Windows\Desktop\Larry's%20Data\Alt%20Fuel\Regulations\Santa%20Barbara%20Regs\ERCs%20Assessment\ERC%20Report\Final\BoatRepowerDocumentation.xlsx" TargetMode="External"/><Relationship Id="rId27" Type="http://schemas.openxmlformats.org/officeDocument/2006/relationships/hyperlink" Target="file:///C:\Users\cbe\AppData\Local\Microsoft\Windows\Desktop\Larry's%20Data\Alt%20Fuel\Regulations\Santa%20Barbara%20Regs\ERCs%20Assessment\ERC%20Report\Final\LawnGardenDocumentation.xlsx" TargetMode="External"/><Relationship Id="rId30" Type="http://schemas.openxmlformats.org/officeDocument/2006/relationships/hyperlink" Target="file:///C:\Users\cbe\AppData\Local\Microsoft\Windows\Desktop\Larry's%20Data\Alt%20Fuel\Regulations\Santa%20Barbara%20Regs\ERCs%20Assessment\ERC%20Report\Final\LawnGardenDocumentation.xlsx" TargetMode="External"/><Relationship Id="rId35" Type="http://schemas.openxmlformats.org/officeDocument/2006/relationships/hyperlink" Target="file:///C:\Users\cbe\AppData\Local\Microsoft\Windows\Desktop\Larry's%20Data\Alt%20Fuel\Regulations\Santa%20Barbara%20Regs\ERCs%20Assessment\ERC%20Report\Final\LawnGardenDocumentation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workbookViewId="0">
      <selection activeCell="I2" sqref="I2"/>
    </sheetView>
  </sheetViews>
  <sheetFormatPr defaultRowHeight="12.75" x14ac:dyDescent="0.2"/>
  <cols>
    <col min="1" max="1" width="5.140625" style="15" customWidth="1"/>
    <col min="2" max="2" width="41.42578125" style="11" customWidth="1"/>
    <col min="3" max="3" width="11.28515625" style="15" customWidth="1"/>
    <col min="4" max="4" width="10.5703125" style="15" customWidth="1"/>
    <col min="5" max="5" width="16.140625" style="15" customWidth="1"/>
    <col min="6" max="6" width="12.5703125" style="38" customWidth="1"/>
    <col min="7" max="7" width="10.7109375" style="15" customWidth="1"/>
    <col min="8" max="8" width="7.7109375" style="15" customWidth="1"/>
    <col min="9" max="9" width="31.5703125" style="11" bestFit="1" customWidth="1"/>
  </cols>
  <sheetData>
    <row r="1" spans="1:9" s="12" customFormat="1" ht="60" x14ac:dyDescent="0.2">
      <c r="A1" s="44" t="s">
        <v>23</v>
      </c>
      <c r="B1" s="45" t="s">
        <v>0</v>
      </c>
      <c r="C1" s="44" t="s">
        <v>59</v>
      </c>
      <c r="D1" s="44" t="s">
        <v>108</v>
      </c>
      <c r="E1" s="44" t="s">
        <v>22</v>
      </c>
      <c r="F1" s="46" t="s">
        <v>109</v>
      </c>
      <c r="G1" s="44" t="s">
        <v>26</v>
      </c>
      <c r="H1" s="44" t="s">
        <v>27</v>
      </c>
      <c r="I1" s="44" t="s">
        <v>28</v>
      </c>
    </row>
    <row r="2" spans="1:9" s="13" customFormat="1" ht="48" x14ac:dyDescent="0.2">
      <c r="A2" s="9">
        <v>1</v>
      </c>
      <c r="B2" s="4" t="s">
        <v>45</v>
      </c>
      <c r="C2" s="24">
        <v>28</v>
      </c>
      <c r="D2" s="9">
        <v>32.54</v>
      </c>
      <c r="E2" s="9" t="s">
        <v>46</v>
      </c>
      <c r="F2" s="25">
        <v>3447.68</v>
      </c>
      <c r="G2" s="24">
        <v>47760</v>
      </c>
      <c r="H2" s="9">
        <v>30</v>
      </c>
      <c r="I2" s="50" t="s">
        <v>66</v>
      </c>
    </row>
    <row r="3" spans="1:9" s="13" customFormat="1" ht="48" x14ac:dyDescent="0.2">
      <c r="A3" s="9">
        <f>A2+1</f>
        <v>2</v>
      </c>
      <c r="B3" s="4" t="s">
        <v>47</v>
      </c>
      <c r="C3" s="24">
        <v>34</v>
      </c>
      <c r="D3" s="9">
        <v>30.27</v>
      </c>
      <c r="E3" s="9" t="s">
        <v>48</v>
      </c>
      <c r="F3" s="25">
        <v>1382.89</v>
      </c>
      <c r="G3" s="24">
        <v>23414</v>
      </c>
      <c r="H3" s="9">
        <v>30</v>
      </c>
      <c r="I3" s="50" t="s">
        <v>66</v>
      </c>
    </row>
    <row r="4" spans="1:9" s="13" customFormat="1" ht="48" x14ac:dyDescent="0.2">
      <c r="A4" s="9">
        <f t="shared" ref="A4:A25" si="0">A3+1</f>
        <v>3</v>
      </c>
      <c r="B4" s="4" t="s">
        <v>51</v>
      </c>
      <c r="C4" s="24">
        <v>66</v>
      </c>
      <c r="D4" s="9">
        <v>12.81</v>
      </c>
      <c r="E4" s="9" t="s">
        <v>52</v>
      </c>
      <c r="F4" s="25">
        <v>714.56</v>
      </c>
      <c r="G4" s="24">
        <v>23414</v>
      </c>
      <c r="H4" s="9">
        <v>30</v>
      </c>
      <c r="I4" s="50" t="s">
        <v>66</v>
      </c>
    </row>
    <row r="5" spans="1:9" s="13" customFormat="1" ht="48" x14ac:dyDescent="0.2">
      <c r="A5" s="9">
        <f t="shared" si="0"/>
        <v>4</v>
      </c>
      <c r="B5" s="4" t="s">
        <v>49</v>
      </c>
      <c r="C5" s="24">
        <v>68</v>
      </c>
      <c r="D5" s="9">
        <v>21.55</v>
      </c>
      <c r="E5" s="9" t="s">
        <v>50</v>
      </c>
      <c r="F5" s="25">
        <v>1126.4000000000001</v>
      </c>
      <c r="G5" s="24">
        <v>38332</v>
      </c>
      <c r="H5" s="9">
        <v>30</v>
      </c>
      <c r="I5" s="50" t="s">
        <v>66</v>
      </c>
    </row>
    <row r="6" spans="1:9" s="13" customFormat="1" ht="72" x14ac:dyDescent="0.2">
      <c r="A6" s="9">
        <f t="shared" si="0"/>
        <v>5</v>
      </c>
      <c r="B6" s="4" t="s">
        <v>53</v>
      </c>
      <c r="C6" s="24">
        <v>113</v>
      </c>
      <c r="D6" s="9">
        <v>32.54</v>
      </c>
      <c r="E6" s="9" t="s">
        <v>72</v>
      </c>
      <c r="F6" s="25">
        <v>3447.68</v>
      </c>
      <c r="G6" s="24">
        <v>195600</v>
      </c>
      <c r="H6" s="9">
        <v>30</v>
      </c>
      <c r="I6" s="50" t="s">
        <v>66</v>
      </c>
    </row>
    <row r="7" spans="1:9" s="13" customFormat="1" x14ac:dyDescent="0.2">
      <c r="A7" s="9">
        <f t="shared" si="0"/>
        <v>6</v>
      </c>
      <c r="B7" s="4" t="s">
        <v>73</v>
      </c>
      <c r="C7" s="24">
        <v>157</v>
      </c>
      <c r="D7" s="9">
        <v>23.3</v>
      </c>
      <c r="E7" s="9" t="s">
        <v>58</v>
      </c>
      <c r="F7" s="25">
        <v>1600.41</v>
      </c>
      <c r="G7" s="24">
        <v>62764</v>
      </c>
      <c r="H7" s="9">
        <v>15</v>
      </c>
      <c r="I7" s="50" t="s">
        <v>67</v>
      </c>
    </row>
    <row r="8" spans="1:9" s="13" customFormat="1" x14ac:dyDescent="0.2">
      <c r="A8" s="9">
        <f t="shared" si="0"/>
        <v>7</v>
      </c>
      <c r="B8" s="4" t="s">
        <v>31</v>
      </c>
      <c r="C8" s="24">
        <v>194</v>
      </c>
      <c r="D8" s="9">
        <v>9.6199999999999992</v>
      </c>
      <c r="E8" s="9" t="s">
        <v>58</v>
      </c>
      <c r="F8" s="25">
        <v>4373.1000000000004</v>
      </c>
      <c r="G8" s="24">
        <v>211771</v>
      </c>
      <c r="H8" s="9">
        <v>15</v>
      </c>
      <c r="I8" s="50" t="s">
        <v>67</v>
      </c>
    </row>
    <row r="9" spans="1:9" s="13" customFormat="1" ht="72" x14ac:dyDescent="0.2">
      <c r="A9" s="9">
        <f t="shared" si="0"/>
        <v>8</v>
      </c>
      <c r="B9" s="4" t="s">
        <v>54</v>
      </c>
      <c r="C9" s="24">
        <v>283</v>
      </c>
      <c r="D9" s="9">
        <v>30.27</v>
      </c>
      <c r="E9" s="9" t="s">
        <v>74</v>
      </c>
      <c r="F9" s="25">
        <v>1382.89</v>
      </c>
      <c r="G9" s="24">
        <v>171254</v>
      </c>
      <c r="H9" s="9">
        <v>30</v>
      </c>
      <c r="I9" s="50" t="s">
        <v>66</v>
      </c>
    </row>
    <row r="10" spans="1:9" s="13" customFormat="1" ht="72" x14ac:dyDescent="0.2">
      <c r="A10" s="9">
        <f t="shared" si="0"/>
        <v>9</v>
      </c>
      <c r="B10" s="4" t="s">
        <v>55</v>
      </c>
      <c r="C10" s="24">
        <v>347</v>
      </c>
      <c r="D10" s="9">
        <v>21.55</v>
      </c>
      <c r="E10" s="9" t="s">
        <v>75</v>
      </c>
      <c r="F10" s="25">
        <v>1126.4000000000001</v>
      </c>
      <c r="G10" s="24">
        <v>186172</v>
      </c>
      <c r="H10" s="9">
        <v>30</v>
      </c>
      <c r="I10" s="50" t="s">
        <v>66</v>
      </c>
    </row>
    <row r="11" spans="1:9" s="13" customFormat="1" x14ac:dyDescent="0.2">
      <c r="A11" s="9">
        <f t="shared" si="0"/>
        <v>10</v>
      </c>
      <c r="B11" s="4" t="s">
        <v>30</v>
      </c>
      <c r="C11" s="24">
        <v>413</v>
      </c>
      <c r="D11" s="9">
        <v>13.38</v>
      </c>
      <c r="E11" s="9" t="s">
        <v>58</v>
      </c>
      <c r="F11" s="25">
        <v>608.12</v>
      </c>
      <c r="G11" s="24">
        <v>62764</v>
      </c>
      <c r="H11" s="9">
        <v>15</v>
      </c>
      <c r="I11" s="50" t="s">
        <v>67</v>
      </c>
    </row>
    <row r="12" spans="1:9" s="13" customFormat="1" ht="72" x14ac:dyDescent="0.2">
      <c r="A12" s="9">
        <f t="shared" si="0"/>
        <v>11</v>
      </c>
      <c r="B12" s="4" t="s">
        <v>56</v>
      </c>
      <c r="C12" s="24">
        <v>479</v>
      </c>
      <c r="D12" s="9">
        <v>12.81</v>
      </c>
      <c r="E12" s="9" t="s">
        <v>76</v>
      </c>
      <c r="F12" s="25">
        <v>714.56</v>
      </c>
      <c r="G12" s="24">
        <v>171254</v>
      </c>
      <c r="H12" s="9">
        <v>30</v>
      </c>
      <c r="I12" s="50" t="s">
        <v>66</v>
      </c>
    </row>
    <row r="13" spans="1:9" s="13" customFormat="1" x14ac:dyDescent="0.2">
      <c r="A13" s="9">
        <f t="shared" si="0"/>
        <v>12</v>
      </c>
      <c r="B13" s="4" t="s">
        <v>33</v>
      </c>
      <c r="C13" s="24">
        <v>576</v>
      </c>
      <c r="D13" s="9">
        <v>6.72</v>
      </c>
      <c r="E13" s="9" t="s">
        <v>58</v>
      </c>
      <c r="F13" s="25">
        <v>1471.58</v>
      </c>
      <c r="G13" s="24">
        <v>211771</v>
      </c>
      <c r="H13" s="9">
        <v>15</v>
      </c>
      <c r="I13" s="50" t="s">
        <v>67</v>
      </c>
    </row>
    <row r="14" spans="1:9" s="13" customFormat="1" x14ac:dyDescent="0.2">
      <c r="A14" s="9">
        <f t="shared" si="0"/>
        <v>13</v>
      </c>
      <c r="B14" s="4" t="s">
        <v>77</v>
      </c>
      <c r="C14" s="24">
        <v>724</v>
      </c>
      <c r="D14" s="9">
        <v>4.41</v>
      </c>
      <c r="E14" s="9" t="s">
        <v>58</v>
      </c>
      <c r="F14" s="25">
        <v>966.61</v>
      </c>
      <c r="G14" s="24">
        <v>174857</v>
      </c>
      <c r="H14" s="9">
        <v>15</v>
      </c>
      <c r="I14" s="50" t="s">
        <v>67</v>
      </c>
    </row>
    <row r="15" spans="1:9" s="13" customFormat="1" ht="24" x14ac:dyDescent="0.2">
      <c r="A15" s="9">
        <f t="shared" si="0"/>
        <v>14</v>
      </c>
      <c r="B15" s="4" t="s">
        <v>36</v>
      </c>
      <c r="C15" s="24">
        <v>1224.104172619278</v>
      </c>
      <c r="D15" s="25">
        <v>309.88417264821032</v>
      </c>
      <c r="E15" s="9" t="s">
        <v>37</v>
      </c>
      <c r="F15" s="25">
        <v>308.02633994126285</v>
      </c>
      <c r="G15" s="24">
        <v>62830</v>
      </c>
      <c r="H15" s="9">
        <v>10</v>
      </c>
      <c r="I15" s="50" t="s">
        <v>69</v>
      </c>
    </row>
    <row r="16" spans="1:9" s="13" customFormat="1" x14ac:dyDescent="0.2">
      <c r="A16" s="9">
        <f t="shared" si="0"/>
        <v>15</v>
      </c>
      <c r="B16" s="4" t="s">
        <v>80</v>
      </c>
      <c r="C16" s="24">
        <v>1227</v>
      </c>
      <c r="D16" s="9">
        <v>9.34</v>
      </c>
      <c r="E16" s="9" t="s">
        <v>58</v>
      </c>
      <c r="F16" s="25">
        <v>204.64</v>
      </c>
      <c r="G16" s="24">
        <v>62764</v>
      </c>
      <c r="H16" s="9">
        <v>15</v>
      </c>
      <c r="I16" s="50" t="s">
        <v>67</v>
      </c>
    </row>
    <row r="17" spans="1:9" s="13" customFormat="1" ht="24" x14ac:dyDescent="0.2">
      <c r="A17" s="9">
        <f t="shared" si="0"/>
        <v>16</v>
      </c>
      <c r="B17" s="4" t="s">
        <v>62</v>
      </c>
      <c r="C17" s="24">
        <v>1925</v>
      </c>
      <c r="D17" s="9">
        <v>1.24</v>
      </c>
      <c r="E17" s="9" t="s">
        <v>41</v>
      </c>
      <c r="F17" s="25">
        <v>3.12</v>
      </c>
      <c r="G17" s="24">
        <v>100</v>
      </c>
      <c r="H17" s="9">
        <v>1</v>
      </c>
      <c r="I17" s="50" t="s">
        <v>68</v>
      </c>
    </row>
    <row r="18" spans="1:9" s="13" customFormat="1" ht="24" x14ac:dyDescent="0.2">
      <c r="A18" s="9">
        <f t="shared" si="0"/>
        <v>17</v>
      </c>
      <c r="B18" s="4" t="s">
        <v>79</v>
      </c>
      <c r="C18" s="24">
        <v>2529</v>
      </c>
      <c r="D18" s="9">
        <v>3.5</v>
      </c>
      <c r="E18" s="9" t="s">
        <v>41</v>
      </c>
      <c r="F18" s="25">
        <v>0.24</v>
      </c>
      <c r="G18" s="24">
        <v>100</v>
      </c>
      <c r="H18" s="9">
        <v>10</v>
      </c>
      <c r="I18" s="50" t="s">
        <v>68</v>
      </c>
    </row>
    <row r="19" spans="1:9" s="13" customFormat="1" x14ac:dyDescent="0.2">
      <c r="A19" s="9">
        <f t="shared" si="0"/>
        <v>18</v>
      </c>
      <c r="B19" s="4" t="s">
        <v>43</v>
      </c>
      <c r="C19" s="24">
        <v>2537</v>
      </c>
      <c r="D19" s="9">
        <v>290.5</v>
      </c>
      <c r="E19" s="9" t="s">
        <v>57</v>
      </c>
      <c r="F19" s="25">
        <v>24.8</v>
      </c>
      <c r="G19" s="24">
        <v>1000</v>
      </c>
      <c r="H19" s="9">
        <v>3</v>
      </c>
      <c r="I19" s="50" t="s">
        <v>70</v>
      </c>
    </row>
    <row r="20" spans="1:9" s="13" customFormat="1" ht="24" x14ac:dyDescent="0.2">
      <c r="A20" s="9">
        <f t="shared" si="0"/>
        <v>19</v>
      </c>
      <c r="B20" s="4" t="s">
        <v>63</v>
      </c>
      <c r="C20" s="24">
        <v>2838</v>
      </c>
      <c r="D20" s="9">
        <v>1.2</v>
      </c>
      <c r="E20" s="9" t="s">
        <v>41</v>
      </c>
      <c r="F20" s="25">
        <v>2.11</v>
      </c>
      <c r="G20" s="24">
        <v>100</v>
      </c>
      <c r="H20" s="9">
        <v>1</v>
      </c>
      <c r="I20" s="50" t="s">
        <v>68</v>
      </c>
    </row>
    <row r="21" spans="1:9" s="13" customFormat="1" ht="24" x14ac:dyDescent="0.2">
      <c r="A21" s="9">
        <f t="shared" si="0"/>
        <v>20</v>
      </c>
      <c r="B21" s="4" t="s">
        <v>64</v>
      </c>
      <c r="C21" s="24">
        <v>4598</v>
      </c>
      <c r="D21" s="9">
        <v>2.14</v>
      </c>
      <c r="E21" s="9" t="s">
        <v>41</v>
      </c>
      <c r="F21" s="25">
        <v>1.31</v>
      </c>
      <c r="G21" s="24">
        <v>100</v>
      </c>
      <c r="H21" s="9">
        <v>1</v>
      </c>
      <c r="I21" s="50" t="s">
        <v>68</v>
      </c>
    </row>
    <row r="22" spans="1:9" s="13" customFormat="1" ht="24" x14ac:dyDescent="0.2">
      <c r="A22" s="9">
        <f t="shared" si="0"/>
        <v>21</v>
      </c>
      <c r="B22" s="4" t="s">
        <v>40</v>
      </c>
      <c r="C22" s="24">
        <v>11126</v>
      </c>
      <c r="D22" s="9">
        <v>0.27</v>
      </c>
      <c r="E22" s="9" t="s">
        <v>41</v>
      </c>
      <c r="F22" s="25">
        <v>0.05</v>
      </c>
      <c r="G22" s="24">
        <v>100</v>
      </c>
      <c r="H22" s="9">
        <v>10</v>
      </c>
      <c r="I22" s="50" t="s">
        <v>68</v>
      </c>
    </row>
    <row r="23" spans="1:9" s="13" customFormat="1" ht="24" x14ac:dyDescent="0.2">
      <c r="A23" s="9">
        <f t="shared" si="0"/>
        <v>22</v>
      </c>
      <c r="B23" s="4" t="s">
        <v>42</v>
      </c>
      <c r="C23" s="24">
        <v>11126</v>
      </c>
      <c r="D23" s="9">
        <v>0.25</v>
      </c>
      <c r="E23" s="9" t="s">
        <v>41</v>
      </c>
      <c r="F23" s="25">
        <v>0.05</v>
      </c>
      <c r="G23" s="24">
        <v>100</v>
      </c>
      <c r="H23" s="9">
        <v>10</v>
      </c>
      <c r="I23" s="50" t="s">
        <v>68</v>
      </c>
    </row>
    <row r="24" spans="1:9" s="13" customFormat="1" ht="24" x14ac:dyDescent="0.2">
      <c r="A24" s="9">
        <f t="shared" si="0"/>
        <v>23</v>
      </c>
      <c r="B24" s="4" t="s">
        <v>39</v>
      </c>
      <c r="C24" s="24">
        <v>14300</v>
      </c>
      <c r="D24" s="9">
        <v>1.17</v>
      </c>
      <c r="E24" s="9" t="s">
        <v>19</v>
      </c>
      <c r="F24" s="25">
        <v>1.05</v>
      </c>
      <c r="G24" s="24">
        <v>250</v>
      </c>
      <c r="H24" s="9">
        <v>1</v>
      </c>
      <c r="I24" s="50" t="s">
        <v>68</v>
      </c>
    </row>
    <row r="25" spans="1:9" s="13" customFormat="1" ht="24" x14ac:dyDescent="0.2">
      <c r="A25" s="9">
        <f t="shared" si="0"/>
        <v>24</v>
      </c>
      <c r="B25" s="4" t="s">
        <v>38</v>
      </c>
      <c r="C25" s="24">
        <v>21127</v>
      </c>
      <c r="D25" s="9">
        <v>1.51</v>
      </c>
      <c r="E25" s="9" t="s">
        <v>19</v>
      </c>
      <c r="F25" s="25">
        <v>7.0000000000000007E-2</v>
      </c>
      <c r="G25" s="24">
        <v>250</v>
      </c>
      <c r="H25" s="9">
        <v>10</v>
      </c>
      <c r="I25" s="50" t="s">
        <v>68</v>
      </c>
    </row>
  </sheetData>
  <sortState ref="A2:H25">
    <sortCondition ref="C2"/>
  </sortState>
  <pageMargins left="0.7" right="0.45" top="0.75" bottom="0.75" header="0.3" footer="0.3"/>
  <pageSetup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workbookViewId="0">
      <pane ySplit="2" topLeftCell="A3" activePane="bottomLeft" state="frozen"/>
      <selection pane="bottomLeft" activeCell="K5" sqref="K5"/>
    </sheetView>
  </sheetViews>
  <sheetFormatPr defaultRowHeight="12.75" x14ac:dyDescent="0.2"/>
  <cols>
    <col min="1" max="1" width="5.7109375" style="15" customWidth="1"/>
    <col min="2" max="2" width="23.42578125" style="11" customWidth="1"/>
    <col min="3" max="3" width="15.42578125" style="15" customWidth="1"/>
    <col min="4" max="4" width="17.7109375" style="38" customWidth="1"/>
    <col min="5" max="5" width="15.5703125" style="15" customWidth="1"/>
    <col min="6" max="6" width="15.7109375" style="38" customWidth="1"/>
    <col min="7" max="7" width="12.7109375" style="15" customWidth="1"/>
    <col min="8" max="8" width="9.140625" style="15"/>
    <col min="9" max="9" width="35.5703125" style="11" customWidth="1"/>
  </cols>
  <sheetData>
    <row r="1" spans="1:9" ht="48" x14ac:dyDescent="0.2">
      <c r="A1" s="44" t="s">
        <v>23</v>
      </c>
      <c r="B1" s="45" t="s">
        <v>0</v>
      </c>
      <c r="C1" s="44" t="s">
        <v>60</v>
      </c>
      <c r="D1" s="46" t="s">
        <v>110</v>
      </c>
      <c r="E1" s="44" t="s">
        <v>22</v>
      </c>
      <c r="F1" s="46" t="s">
        <v>111</v>
      </c>
      <c r="G1" s="44" t="s">
        <v>26</v>
      </c>
      <c r="H1" s="44" t="s">
        <v>27</v>
      </c>
      <c r="I1" s="48" t="s">
        <v>28</v>
      </c>
    </row>
    <row r="2" spans="1:9" s="13" customFormat="1" ht="36" x14ac:dyDescent="0.2">
      <c r="A2" s="9">
        <v>1</v>
      </c>
      <c r="B2" s="4" t="s">
        <v>62</v>
      </c>
      <c r="C2" s="24">
        <v>101</v>
      </c>
      <c r="D2" s="25">
        <v>3.72</v>
      </c>
      <c r="E2" s="9" t="s">
        <v>41</v>
      </c>
      <c r="F2" s="25">
        <v>59.3</v>
      </c>
      <c r="G2" s="24">
        <v>100</v>
      </c>
      <c r="H2" s="9">
        <v>1</v>
      </c>
      <c r="I2" s="49" t="s">
        <v>68</v>
      </c>
    </row>
    <row r="3" spans="1:9" s="13" customFormat="1" ht="36" x14ac:dyDescent="0.2">
      <c r="A3" s="9">
        <f>A2+1</f>
        <v>2</v>
      </c>
      <c r="B3" s="4" t="s">
        <v>79</v>
      </c>
      <c r="C3" s="24">
        <v>133</v>
      </c>
      <c r="D3" s="25">
        <v>10.52</v>
      </c>
      <c r="E3" s="9" t="s">
        <v>41</v>
      </c>
      <c r="F3" s="25">
        <v>4.51</v>
      </c>
      <c r="G3" s="24">
        <v>100</v>
      </c>
      <c r="H3" s="9">
        <v>10</v>
      </c>
      <c r="I3" s="49" t="s">
        <v>68</v>
      </c>
    </row>
    <row r="4" spans="1:9" s="13" customFormat="1" ht="36" x14ac:dyDescent="0.2">
      <c r="A4" s="9">
        <f t="shared" ref="A4:A25" si="0">A3+1</f>
        <v>3</v>
      </c>
      <c r="B4" s="4" t="s">
        <v>63</v>
      </c>
      <c r="C4" s="24">
        <v>149</v>
      </c>
      <c r="D4" s="25">
        <v>3.6</v>
      </c>
      <c r="E4" s="9" t="s">
        <v>41</v>
      </c>
      <c r="F4" s="25">
        <v>40.21</v>
      </c>
      <c r="G4" s="24">
        <v>100</v>
      </c>
      <c r="H4" s="9">
        <v>1</v>
      </c>
      <c r="I4" s="49" t="s">
        <v>68</v>
      </c>
    </row>
    <row r="5" spans="1:9" s="13" customFormat="1" ht="36" x14ac:dyDescent="0.2">
      <c r="A5" s="9">
        <f t="shared" si="0"/>
        <v>4</v>
      </c>
      <c r="B5" s="4" t="s">
        <v>64</v>
      </c>
      <c r="C5" s="24">
        <v>242</v>
      </c>
      <c r="D5" s="25">
        <v>6.43</v>
      </c>
      <c r="E5" s="9" t="s">
        <v>41</v>
      </c>
      <c r="F5" s="25">
        <v>24.83</v>
      </c>
      <c r="G5" s="24">
        <v>100</v>
      </c>
      <c r="H5" s="9">
        <v>1</v>
      </c>
      <c r="I5" s="49" t="s">
        <v>68</v>
      </c>
    </row>
    <row r="6" spans="1:9" s="13" customFormat="1" ht="60" x14ac:dyDescent="0.2">
      <c r="A6" s="9">
        <f t="shared" si="0"/>
        <v>5</v>
      </c>
      <c r="B6" s="4" t="s">
        <v>47</v>
      </c>
      <c r="C6" s="24">
        <v>421</v>
      </c>
      <c r="D6" s="25">
        <v>2.7</v>
      </c>
      <c r="E6" s="9" t="s">
        <v>48</v>
      </c>
      <c r="F6" s="25">
        <v>111</v>
      </c>
      <c r="G6" s="24">
        <v>23414</v>
      </c>
      <c r="H6" s="9">
        <v>30</v>
      </c>
      <c r="I6" s="49" t="s">
        <v>66</v>
      </c>
    </row>
    <row r="7" spans="1:9" s="13" customFormat="1" ht="36" x14ac:dyDescent="0.2">
      <c r="A7" s="9">
        <f t="shared" si="0"/>
        <v>6</v>
      </c>
      <c r="B7" s="4" t="s">
        <v>40</v>
      </c>
      <c r="C7" s="24">
        <v>585</v>
      </c>
      <c r="D7" s="25">
        <v>0.83</v>
      </c>
      <c r="E7" s="9" t="s">
        <v>41</v>
      </c>
      <c r="F7" s="25">
        <v>1.03</v>
      </c>
      <c r="G7" s="24">
        <v>100</v>
      </c>
      <c r="H7" s="9">
        <v>10</v>
      </c>
      <c r="I7" s="49" t="s">
        <v>68</v>
      </c>
    </row>
    <row r="8" spans="1:9" s="13" customFormat="1" ht="36" x14ac:dyDescent="0.2">
      <c r="A8" s="9">
        <f t="shared" si="0"/>
        <v>7</v>
      </c>
      <c r="B8" s="4" t="s">
        <v>42</v>
      </c>
      <c r="C8" s="24">
        <v>585</v>
      </c>
      <c r="D8" s="25">
        <v>0.74</v>
      </c>
      <c r="E8" s="9" t="s">
        <v>41</v>
      </c>
      <c r="F8" s="25">
        <v>1.03</v>
      </c>
      <c r="G8" s="24">
        <v>100</v>
      </c>
      <c r="H8" s="9">
        <v>10</v>
      </c>
      <c r="I8" s="49" t="s">
        <v>68</v>
      </c>
    </row>
    <row r="9" spans="1:9" s="13" customFormat="1" ht="60" x14ac:dyDescent="0.2">
      <c r="A9" s="9">
        <f t="shared" si="0"/>
        <v>8</v>
      </c>
      <c r="B9" s="4" t="s">
        <v>45</v>
      </c>
      <c r="C9" s="24">
        <v>717</v>
      </c>
      <c r="D9" s="25">
        <v>1.6</v>
      </c>
      <c r="E9" s="9" t="s">
        <v>46</v>
      </c>
      <c r="F9" s="25">
        <v>133</v>
      </c>
      <c r="G9" s="24">
        <v>47760</v>
      </c>
      <c r="H9" s="9">
        <v>30</v>
      </c>
      <c r="I9" s="49" t="s">
        <v>66</v>
      </c>
    </row>
    <row r="10" spans="1:9" s="13" customFormat="1" ht="36" x14ac:dyDescent="0.2">
      <c r="A10" s="9">
        <f t="shared" si="0"/>
        <v>9</v>
      </c>
      <c r="B10" s="4" t="s">
        <v>39</v>
      </c>
      <c r="C10" s="24">
        <v>762</v>
      </c>
      <c r="D10" s="25">
        <v>10.220000000000001</v>
      </c>
      <c r="E10" s="9" t="s">
        <v>19</v>
      </c>
      <c r="F10" s="25">
        <v>19.68</v>
      </c>
      <c r="G10" s="24">
        <v>250</v>
      </c>
      <c r="H10" s="9">
        <v>1</v>
      </c>
      <c r="I10" s="49" t="s">
        <v>68</v>
      </c>
    </row>
    <row r="11" spans="1:9" s="13" customFormat="1" ht="36" x14ac:dyDescent="0.2">
      <c r="A11" s="9">
        <f t="shared" si="0"/>
        <v>10</v>
      </c>
      <c r="B11" s="4" t="s">
        <v>38</v>
      </c>
      <c r="C11" s="24">
        <v>845</v>
      </c>
      <c r="D11" s="25">
        <v>13.57</v>
      </c>
      <c r="E11" s="9" t="s">
        <v>19</v>
      </c>
      <c r="F11" s="25">
        <v>1.78</v>
      </c>
      <c r="G11" s="24">
        <v>250</v>
      </c>
      <c r="H11" s="9">
        <v>10</v>
      </c>
      <c r="I11" s="49" t="s">
        <v>68</v>
      </c>
    </row>
    <row r="12" spans="1:9" s="13" customFormat="1" ht="60" x14ac:dyDescent="0.2">
      <c r="A12" s="9">
        <f t="shared" si="0"/>
        <v>11</v>
      </c>
      <c r="B12" s="4" t="s">
        <v>51</v>
      </c>
      <c r="C12" s="24">
        <v>2365</v>
      </c>
      <c r="D12" s="25">
        <v>0.6</v>
      </c>
      <c r="E12" s="9" t="s">
        <v>52</v>
      </c>
      <c r="F12" s="25">
        <v>20</v>
      </c>
      <c r="G12" s="24">
        <v>23414</v>
      </c>
      <c r="H12" s="9">
        <v>30</v>
      </c>
      <c r="I12" s="49" t="s">
        <v>66</v>
      </c>
    </row>
    <row r="13" spans="1:9" s="13" customFormat="1" ht="60" x14ac:dyDescent="0.2">
      <c r="A13" s="9">
        <f t="shared" si="0"/>
        <v>12</v>
      </c>
      <c r="B13" s="4" t="s">
        <v>49</v>
      </c>
      <c r="C13" s="24">
        <v>2371</v>
      </c>
      <c r="D13" s="25">
        <v>1.1000000000000001</v>
      </c>
      <c r="E13" s="9" t="s">
        <v>50</v>
      </c>
      <c r="F13" s="25">
        <v>32</v>
      </c>
      <c r="G13" s="24">
        <v>38332</v>
      </c>
      <c r="H13" s="9">
        <v>30</v>
      </c>
      <c r="I13" s="49" t="s">
        <v>66</v>
      </c>
    </row>
    <row r="14" spans="1:9" s="13" customFormat="1" ht="84" x14ac:dyDescent="0.2">
      <c r="A14" s="9">
        <f t="shared" si="0"/>
        <v>13</v>
      </c>
      <c r="B14" s="4" t="s">
        <v>53</v>
      </c>
      <c r="C14" s="24">
        <v>2937</v>
      </c>
      <c r="D14" s="25">
        <v>1.6</v>
      </c>
      <c r="E14" s="9" t="s">
        <v>72</v>
      </c>
      <c r="F14" s="25">
        <v>133</v>
      </c>
      <c r="G14" s="24">
        <v>195600</v>
      </c>
      <c r="H14" s="9">
        <v>30</v>
      </c>
      <c r="I14" s="49" t="s">
        <v>66</v>
      </c>
    </row>
    <row r="15" spans="1:9" s="13" customFormat="1" ht="84" x14ac:dyDescent="0.2">
      <c r="A15" s="9">
        <f t="shared" si="0"/>
        <v>14</v>
      </c>
      <c r="B15" s="4" t="s">
        <v>54</v>
      </c>
      <c r="C15" s="24">
        <v>3077</v>
      </c>
      <c r="D15" s="25">
        <v>2.7</v>
      </c>
      <c r="E15" s="9" t="s">
        <v>74</v>
      </c>
      <c r="F15" s="25">
        <v>111</v>
      </c>
      <c r="G15" s="24">
        <v>171254</v>
      </c>
      <c r="H15" s="9">
        <v>30</v>
      </c>
      <c r="I15" s="49" t="s">
        <v>66</v>
      </c>
    </row>
    <row r="16" spans="1:9" s="13" customFormat="1" ht="24" x14ac:dyDescent="0.2">
      <c r="A16" s="9">
        <f t="shared" si="0"/>
        <v>15</v>
      </c>
      <c r="B16" s="4" t="s">
        <v>43</v>
      </c>
      <c r="C16" s="24">
        <v>7776</v>
      </c>
      <c r="D16" s="25">
        <v>131.5</v>
      </c>
      <c r="E16" s="9" t="s">
        <v>44</v>
      </c>
      <c r="F16" s="25">
        <v>11.5</v>
      </c>
      <c r="G16" s="24">
        <v>1000</v>
      </c>
      <c r="H16" s="9">
        <v>3</v>
      </c>
      <c r="I16" s="49" t="s">
        <v>70</v>
      </c>
    </row>
    <row r="17" spans="1:9" s="13" customFormat="1" ht="84" x14ac:dyDescent="0.2">
      <c r="A17" s="9">
        <f t="shared" si="0"/>
        <v>16</v>
      </c>
      <c r="B17" s="4" t="s">
        <v>55</v>
      </c>
      <c r="C17" s="24">
        <v>11517</v>
      </c>
      <c r="D17" s="25">
        <v>1.1000000000000001</v>
      </c>
      <c r="E17" s="9" t="s">
        <v>75</v>
      </c>
      <c r="F17" s="25">
        <v>32</v>
      </c>
      <c r="G17" s="24">
        <v>186172</v>
      </c>
      <c r="H17" s="9">
        <v>30</v>
      </c>
      <c r="I17" s="49" t="s">
        <v>66</v>
      </c>
    </row>
    <row r="18" spans="1:9" s="13" customFormat="1" ht="24" x14ac:dyDescent="0.2">
      <c r="A18" s="9">
        <f t="shared" si="0"/>
        <v>17</v>
      </c>
      <c r="B18" s="4" t="s">
        <v>36</v>
      </c>
      <c r="C18" s="24">
        <v>15784.501173248585</v>
      </c>
      <c r="D18" s="25">
        <v>26.874068694741183</v>
      </c>
      <c r="E18" s="9" t="s">
        <v>37</v>
      </c>
      <c r="F18" s="25">
        <v>23.887756975036709</v>
      </c>
      <c r="G18" s="24">
        <v>62830</v>
      </c>
      <c r="H18" s="9">
        <v>10</v>
      </c>
      <c r="I18" s="49" t="s">
        <v>69</v>
      </c>
    </row>
    <row r="19" spans="1:9" s="13" customFormat="1" ht="84" x14ac:dyDescent="0.2">
      <c r="A19" s="9">
        <f t="shared" si="0"/>
        <v>18</v>
      </c>
      <c r="B19" s="4" t="s">
        <v>56</v>
      </c>
      <c r="C19" s="24">
        <v>17299</v>
      </c>
      <c r="D19" s="25">
        <v>0.6</v>
      </c>
      <c r="E19" s="9" t="s">
        <v>76</v>
      </c>
      <c r="F19" s="25">
        <v>20</v>
      </c>
      <c r="G19" s="24">
        <v>171254</v>
      </c>
      <c r="H19" s="9">
        <v>30</v>
      </c>
      <c r="I19" s="49" t="s">
        <v>66</v>
      </c>
    </row>
    <row r="20" spans="1:9" s="13" customFormat="1" ht="24" x14ac:dyDescent="0.2">
      <c r="A20" s="9">
        <f t="shared" si="0"/>
        <v>19</v>
      </c>
      <c r="B20" s="4" t="s">
        <v>73</v>
      </c>
      <c r="C20" s="24">
        <v>347954</v>
      </c>
      <c r="D20" s="25">
        <v>1.31</v>
      </c>
      <c r="E20" s="9" t="s">
        <v>29</v>
      </c>
      <c r="F20" s="25">
        <v>0.72</v>
      </c>
      <c r="G20" s="24">
        <v>62764</v>
      </c>
      <c r="H20" s="9">
        <v>15</v>
      </c>
      <c r="I20" s="49" t="s">
        <v>67</v>
      </c>
    </row>
    <row r="21" spans="1:9" s="13" customFormat="1" ht="24" x14ac:dyDescent="0.2">
      <c r="A21" s="9">
        <f t="shared" si="0"/>
        <v>20</v>
      </c>
      <c r="B21" s="4" t="s">
        <v>30</v>
      </c>
      <c r="C21" s="24" t="s">
        <v>35</v>
      </c>
      <c r="D21" s="25">
        <v>1.1200000000000001</v>
      </c>
      <c r="E21" s="9" t="s">
        <v>29</v>
      </c>
      <c r="F21" s="25">
        <v>0</v>
      </c>
      <c r="G21" s="24">
        <v>62764</v>
      </c>
      <c r="H21" s="9">
        <v>15</v>
      </c>
      <c r="I21" s="49" t="s">
        <v>67</v>
      </c>
    </row>
    <row r="22" spans="1:9" s="13" customFormat="1" x14ac:dyDescent="0.2">
      <c r="A22" s="9">
        <f t="shared" si="0"/>
        <v>21</v>
      </c>
      <c r="B22" s="4" t="s">
        <v>78</v>
      </c>
      <c r="C22" s="24" t="s">
        <v>35</v>
      </c>
      <c r="D22" s="25">
        <v>1.1200000000000001</v>
      </c>
      <c r="E22" s="9" t="s">
        <v>29</v>
      </c>
      <c r="F22" s="25">
        <v>0</v>
      </c>
      <c r="G22" s="24">
        <v>62764</v>
      </c>
      <c r="H22" s="9">
        <v>15</v>
      </c>
      <c r="I22" s="49" t="s">
        <v>67</v>
      </c>
    </row>
    <row r="23" spans="1:9" s="13" customFormat="1" ht="24" x14ac:dyDescent="0.2">
      <c r="A23" s="9">
        <f t="shared" si="0"/>
        <v>22</v>
      </c>
      <c r="B23" s="4" t="s">
        <v>31</v>
      </c>
      <c r="C23" s="24" t="s">
        <v>35</v>
      </c>
      <c r="D23" s="25">
        <v>0.81</v>
      </c>
      <c r="E23" s="9" t="s">
        <v>32</v>
      </c>
      <c r="F23" s="25">
        <v>0</v>
      </c>
      <c r="G23" s="24">
        <v>211771</v>
      </c>
      <c r="H23" s="9">
        <v>15</v>
      </c>
      <c r="I23" s="49" t="s">
        <v>67</v>
      </c>
    </row>
    <row r="24" spans="1:9" s="13" customFormat="1" ht="24" x14ac:dyDescent="0.2">
      <c r="A24" s="9">
        <f t="shared" si="0"/>
        <v>23</v>
      </c>
      <c r="B24" s="4" t="s">
        <v>33</v>
      </c>
      <c r="C24" s="24" t="s">
        <v>35</v>
      </c>
      <c r="D24" s="25">
        <v>0.81</v>
      </c>
      <c r="E24" s="9" t="s">
        <v>32</v>
      </c>
      <c r="F24" s="25">
        <v>0</v>
      </c>
      <c r="G24" s="24">
        <v>211771</v>
      </c>
      <c r="H24" s="9">
        <v>15</v>
      </c>
      <c r="I24" s="49" t="s">
        <v>67</v>
      </c>
    </row>
    <row r="25" spans="1:9" s="13" customFormat="1" ht="24" x14ac:dyDescent="0.2">
      <c r="A25" s="9">
        <f t="shared" si="0"/>
        <v>24</v>
      </c>
      <c r="B25" s="4" t="s">
        <v>77</v>
      </c>
      <c r="C25" s="24" t="s">
        <v>35</v>
      </c>
      <c r="D25" s="25">
        <v>0.53</v>
      </c>
      <c r="E25" s="9" t="s">
        <v>34</v>
      </c>
      <c r="F25" s="25">
        <v>0</v>
      </c>
      <c r="G25" s="24">
        <v>174857</v>
      </c>
      <c r="H25" s="9">
        <v>15</v>
      </c>
      <c r="I25" s="49" t="s">
        <v>67</v>
      </c>
    </row>
    <row r="26" spans="1:9" ht="25.5" customHeight="1" x14ac:dyDescent="0.2"/>
    <row r="28" spans="1:9" s="2" customFormat="1" x14ac:dyDescent="0.2">
      <c r="A28" s="19"/>
      <c r="B28" s="10"/>
      <c r="C28" s="19"/>
      <c r="D28" s="21"/>
      <c r="E28" s="19"/>
      <c r="F28" s="21"/>
      <c r="G28" s="19"/>
      <c r="H28" s="19"/>
      <c r="I28" s="10"/>
    </row>
    <row r="31" spans="1:9" s="2" customFormat="1" x14ac:dyDescent="0.2">
      <c r="A31" s="19"/>
      <c r="B31" s="10"/>
      <c r="C31" s="19"/>
      <c r="D31" s="21"/>
      <c r="E31" s="19"/>
      <c r="F31" s="21"/>
      <c r="G31" s="19"/>
      <c r="H31" s="19"/>
      <c r="I31" s="10"/>
    </row>
  </sheetData>
  <sortState ref="A2:H25">
    <sortCondition ref="C2"/>
  </sortState>
  <pageMargins left="0.45" right="0.45" top="0.75" bottom="0.5" header="0.3" footer="0.3"/>
  <pageSetup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M3" sqref="M3"/>
    </sheetView>
  </sheetViews>
  <sheetFormatPr defaultRowHeight="12.75" x14ac:dyDescent="0.2"/>
  <cols>
    <col min="1" max="1" width="5.140625" style="15" customWidth="1"/>
    <col min="2" max="2" width="24.7109375" style="11" customWidth="1"/>
    <col min="3" max="3" width="15" style="15" customWidth="1"/>
    <col min="4" max="4" width="11" style="15" customWidth="1"/>
    <col min="5" max="5" width="20.140625" style="15" customWidth="1"/>
    <col min="6" max="6" width="15.28515625" style="15" customWidth="1"/>
    <col min="7" max="7" width="13.5703125" style="15" customWidth="1"/>
    <col min="8" max="8" width="7.28515625" style="15" customWidth="1"/>
    <col min="9" max="9" width="33.140625" style="11" customWidth="1"/>
  </cols>
  <sheetData>
    <row r="1" spans="1:9" ht="48" x14ac:dyDescent="0.2">
      <c r="A1" s="44" t="s">
        <v>23</v>
      </c>
      <c r="B1" s="45" t="s">
        <v>0</v>
      </c>
      <c r="C1" s="44" t="s">
        <v>61</v>
      </c>
      <c r="D1" s="44" t="s">
        <v>112</v>
      </c>
      <c r="E1" s="44" t="s">
        <v>22</v>
      </c>
      <c r="F1" s="44" t="s">
        <v>113</v>
      </c>
      <c r="G1" s="44" t="s">
        <v>26</v>
      </c>
      <c r="H1" s="44" t="s">
        <v>27</v>
      </c>
      <c r="I1" s="51" t="s">
        <v>28</v>
      </c>
    </row>
    <row r="2" spans="1:9" s="13" customFormat="1" ht="36" x14ac:dyDescent="0.2">
      <c r="A2" s="9">
        <v>1</v>
      </c>
      <c r="B2" s="4" t="s">
        <v>47</v>
      </c>
      <c r="C2" s="24">
        <v>421</v>
      </c>
      <c r="D2" s="9">
        <v>1.18</v>
      </c>
      <c r="E2" s="9" t="s">
        <v>48</v>
      </c>
      <c r="F2" s="9">
        <v>111.3</v>
      </c>
      <c r="G2" s="24">
        <v>23414</v>
      </c>
      <c r="H2" s="9">
        <v>30</v>
      </c>
      <c r="I2" s="49" t="s">
        <v>66</v>
      </c>
    </row>
    <row r="3" spans="1:9" s="13" customFormat="1" ht="36" x14ac:dyDescent="0.2">
      <c r="A3" s="9">
        <f t="shared" ref="A3:A18" si="0">A2+1</f>
        <v>2</v>
      </c>
      <c r="B3" s="4" t="s">
        <v>45</v>
      </c>
      <c r="C3" s="24">
        <v>717</v>
      </c>
      <c r="D3" s="9">
        <v>0.83</v>
      </c>
      <c r="E3" s="9" t="s">
        <v>46</v>
      </c>
      <c r="F3" s="9">
        <v>133.19999999999999</v>
      </c>
      <c r="G3" s="24">
        <v>47760</v>
      </c>
      <c r="H3" s="9">
        <v>30</v>
      </c>
      <c r="I3" s="49" t="s">
        <v>66</v>
      </c>
    </row>
    <row r="4" spans="1:9" s="13" customFormat="1" ht="36" x14ac:dyDescent="0.2">
      <c r="A4" s="9">
        <f t="shared" si="0"/>
        <v>3</v>
      </c>
      <c r="B4" s="4" t="s">
        <v>51</v>
      </c>
      <c r="C4" s="24">
        <v>2365</v>
      </c>
      <c r="D4" s="9">
        <v>0.6</v>
      </c>
      <c r="E4" s="9" t="s">
        <v>52</v>
      </c>
      <c r="F4" s="9">
        <v>19.8</v>
      </c>
      <c r="G4" s="24">
        <v>23414</v>
      </c>
      <c r="H4" s="9">
        <v>30</v>
      </c>
      <c r="I4" s="49" t="s">
        <v>66</v>
      </c>
    </row>
    <row r="5" spans="1:9" s="13" customFormat="1" ht="36" x14ac:dyDescent="0.2">
      <c r="A5" s="9">
        <f t="shared" si="0"/>
        <v>4</v>
      </c>
      <c r="B5" s="4" t="s">
        <v>49</v>
      </c>
      <c r="C5" s="24">
        <v>2371</v>
      </c>
      <c r="D5" s="9">
        <v>0.84</v>
      </c>
      <c r="E5" s="9" t="s">
        <v>50</v>
      </c>
      <c r="F5" s="9">
        <v>32.33</v>
      </c>
      <c r="G5" s="24">
        <v>38332</v>
      </c>
      <c r="H5" s="9">
        <v>30</v>
      </c>
      <c r="I5" s="49" t="s">
        <v>66</v>
      </c>
    </row>
    <row r="6" spans="1:9" s="13" customFormat="1" ht="24" x14ac:dyDescent="0.2">
      <c r="A6" s="9">
        <f t="shared" si="0"/>
        <v>5</v>
      </c>
      <c r="B6" s="4" t="s">
        <v>62</v>
      </c>
      <c r="C6" s="24">
        <v>2847</v>
      </c>
      <c r="D6" s="9">
        <v>0.84</v>
      </c>
      <c r="E6" s="9" t="s">
        <v>41</v>
      </c>
      <c r="F6" s="9">
        <v>2.11</v>
      </c>
      <c r="G6" s="24">
        <v>100</v>
      </c>
      <c r="H6" s="9">
        <v>1</v>
      </c>
      <c r="I6" s="49" t="s">
        <v>68</v>
      </c>
    </row>
    <row r="7" spans="1:9" s="13" customFormat="1" ht="60" x14ac:dyDescent="0.2">
      <c r="A7" s="9">
        <f t="shared" si="0"/>
        <v>6</v>
      </c>
      <c r="B7" s="4" t="s">
        <v>53</v>
      </c>
      <c r="C7" s="24">
        <v>2937</v>
      </c>
      <c r="D7" s="9">
        <v>0.83</v>
      </c>
      <c r="E7" s="9" t="s">
        <v>72</v>
      </c>
      <c r="F7" s="9">
        <v>133.19999999999999</v>
      </c>
      <c r="G7" s="24">
        <v>195600</v>
      </c>
      <c r="H7" s="9">
        <v>30</v>
      </c>
      <c r="I7" s="49" t="s">
        <v>66</v>
      </c>
    </row>
    <row r="8" spans="1:9" s="13" customFormat="1" ht="60" x14ac:dyDescent="0.2">
      <c r="A8" s="9">
        <f t="shared" si="0"/>
        <v>7</v>
      </c>
      <c r="B8" s="4" t="s">
        <v>54</v>
      </c>
      <c r="C8" s="24">
        <v>3077</v>
      </c>
      <c r="D8" s="9">
        <v>1.18</v>
      </c>
      <c r="E8" s="9" t="s">
        <v>74</v>
      </c>
      <c r="F8" s="9">
        <v>111.3</v>
      </c>
      <c r="G8" s="24">
        <v>171254</v>
      </c>
      <c r="H8" s="9">
        <v>30</v>
      </c>
      <c r="I8" s="49" t="s">
        <v>66</v>
      </c>
    </row>
    <row r="9" spans="1:9" s="13" customFormat="1" ht="36" x14ac:dyDescent="0.2">
      <c r="A9" s="9">
        <f t="shared" si="0"/>
        <v>8</v>
      </c>
      <c r="B9" s="4" t="s">
        <v>79</v>
      </c>
      <c r="C9" s="24">
        <v>3740</v>
      </c>
      <c r="D9" s="9">
        <v>2.36</v>
      </c>
      <c r="E9" s="9" t="s">
        <v>41</v>
      </c>
      <c r="F9" s="9">
        <v>0.16</v>
      </c>
      <c r="G9" s="24">
        <v>100</v>
      </c>
      <c r="H9" s="9">
        <v>10</v>
      </c>
      <c r="I9" s="49" t="s">
        <v>68</v>
      </c>
    </row>
    <row r="10" spans="1:9" s="13" customFormat="1" ht="36" x14ac:dyDescent="0.2">
      <c r="A10" s="9">
        <f t="shared" si="0"/>
        <v>9</v>
      </c>
      <c r="B10" s="4" t="s">
        <v>63</v>
      </c>
      <c r="C10" s="24">
        <v>4198</v>
      </c>
      <c r="D10" s="9">
        <v>0.81</v>
      </c>
      <c r="E10" s="9" t="s">
        <v>41</v>
      </c>
      <c r="F10" s="9">
        <v>1.43</v>
      </c>
      <c r="G10" s="24">
        <v>100</v>
      </c>
      <c r="H10" s="9">
        <v>1</v>
      </c>
      <c r="I10" s="49" t="s">
        <v>68</v>
      </c>
    </row>
    <row r="11" spans="1:9" s="13" customFormat="1" ht="36" x14ac:dyDescent="0.2">
      <c r="A11" s="9">
        <f t="shared" si="0"/>
        <v>10</v>
      </c>
      <c r="B11" s="4" t="s">
        <v>64</v>
      </c>
      <c r="C11" s="24">
        <v>6800</v>
      </c>
      <c r="D11" s="9">
        <v>1.44</v>
      </c>
      <c r="E11" s="9" t="s">
        <v>41</v>
      </c>
      <c r="F11" s="9">
        <v>0.88</v>
      </c>
      <c r="G11" s="24">
        <v>100</v>
      </c>
      <c r="H11" s="9">
        <v>1</v>
      </c>
      <c r="I11" s="49" t="s">
        <v>68</v>
      </c>
    </row>
    <row r="12" spans="1:9" s="13" customFormat="1" ht="60" x14ac:dyDescent="0.2">
      <c r="A12" s="9">
        <f t="shared" si="0"/>
        <v>11</v>
      </c>
      <c r="B12" s="4" t="s">
        <v>55</v>
      </c>
      <c r="C12" s="24">
        <v>11517</v>
      </c>
      <c r="D12" s="9">
        <v>0.84</v>
      </c>
      <c r="E12" s="9" t="s">
        <v>75</v>
      </c>
      <c r="F12" s="9">
        <v>32.33</v>
      </c>
      <c r="G12" s="24">
        <v>186172</v>
      </c>
      <c r="H12" s="9">
        <v>30</v>
      </c>
      <c r="I12" s="49" t="s">
        <v>66</v>
      </c>
    </row>
    <row r="13" spans="1:9" s="13" customFormat="1" ht="36" x14ac:dyDescent="0.2">
      <c r="A13" s="9">
        <f t="shared" si="0"/>
        <v>12</v>
      </c>
      <c r="B13" s="4" t="s">
        <v>40</v>
      </c>
      <c r="C13" s="24">
        <v>16457</v>
      </c>
      <c r="D13" s="9">
        <v>0.19</v>
      </c>
      <c r="E13" s="9" t="s">
        <v>41</v>
      </c>
      <c r="F13" s="9">
        <v>0.04</v>
      </c>
      <c r="G13" s="24">
        <v>100</v>
      </c>
      <c r="H13" s="9">
        <v>10</v>
      </c>
      <c r="I13" s="49" t="s">
        <v>68</v>
      </c>
    </row>
    <row r="14" spans="1:9" s="13" customFormat="1" ht="24" x14ac:dyDescent="0.2">
      <c r="A14" s="9">
        <f t="shared" si="0"/>
        <v>13</v>
      </c>
      <c r="B14" s="4" t="s">
        <v>42</v>
      </c>
      <c r="C14" s="24">
        <v>16457</v>
      </c>
      <c r="D14" s="9">
        <v>0.17</v>
      </c>
      <c r="E14" s="9" t="s">
        <v>41</v>
      </c>
      <c r="F14" s="9">
        <v>0.04</v>
      </c>
      <c r="G14" s="24">
        <v>100</v>
      </c>
      <c r="H14" s="9">
        <v>10</v>
      </c>
      <c r="I14" s="49" t="s">
        <v>68</v>
      </c>
    </row>
    <row r="15" spans="1:9" s="13" customFormat="1" ht="60" x14ac:dyDescent="0.2">
      <c r="A15" s="9">
        <f t="shared" si="0"/>
        <v>14</v>
      </c>
      <c r="B15" s="4" t="s">
        <v>56</v>
      </c>
      <c r="C15" s="24">
        <v>17299</v>
      </c>
      <c r="D15" s="9">
        <v>0.6</v>
      </c>
      <c r="E15" s="9" t="s">
        <v>76</v>
      </c>
      <c r="F15" s="9">
        <v>19.8</v>
      </c>
      <c r="G15" s="24">
        <v>171254</v>
      </c>
      <c r="H15" s="9">
        <v>30</v>
      </c>
      <c r="I15" s="49" t="s">
        <v>66</v>
      </c>
    </row>
    <row r="16" spans="1:9" s="13" customFormat="1" ht="36" x14ac:dyDescent="0.2">
      <c r="A16" s="9">
        <f t="shared" si="0"/>
        <v>15</v>
      </c>
      <c r="B16" s="4" t="s">
        <v>39</v>
      </c>
      <c r="C16" s="24">
        <v>21152</v>
      </c>
      <c r="D16" s="9">
        <v>0.79</v>
      </c>
      <c r="E16" s="9" t="s">
        <v>19</v>
      </c>
      <c r="F16" s="9">
        <v>0.71</v>
      </c>
      <c r="G16" s="24">
        <v>250</v>
      </c>
      <c r="H16" s="9">
        <v>1</v>
      </c>
      <c r="I16" s="49" t="s">
        <v>68</v>
      </c>
    </row>
    <row r="17" spans="1:9" s="13" customFormat="1" ht="24" x14ac:dyDescent="0.2">
      <c r="A17" s="9">
        <f t="shared" si="0"/>
        <v>16</v>
      </c>
      <c r="B17" s="4" t="s">
        <v>36</v>
      </c>
      <c r="C17" s="41">
        <v>30602.604315481949</v>
      </c>
      <c r="D17" s="25">
        <v>12.224133901855724</v>
      </c>
      <c r="E17" s="9" t="s">
        <v>37</v>
      </c>
      <c r="F17" s="42">
        <v>12.321053597650513</v>
      </c>
      <c r="G17" s="24">
        <v>62830</v>
      </c>
      <c r="H17" s="9">
        <v>10</v>
      </c>
      <c r="I17" s="49" t="s">
        <v>69</v>
      </c>
    </row>
    <row r="18" spans="1:9" s="13" customFormat="1" ht="36" x14ac:dyDescent="0.2">
      <c r="A18" s="9">
        <f t="shared" si="0"/>
        <v>17</v>
      </c>
      <c r="B18" s="4" t="s">
        <v>38</v>
      </c>
      <c r="C18" s="24">
        <v>31250</v>
      </c>
      <c r="D18" s="9">
        <v>1.02</v>
      </c>
      <c r="E18" s="9" t="s">
        <v>19</v>
      </c>
      <c r="F18" s="9">
        <v>0.05</v>
      </c>
      <c r="G18" s="24">
        <v>250</v>
      </c>
      <c r="H18" s="9">
        <v>10</v>
      </c>
      <c r="I18" s="49" t="s">
        <v>68</v>
      </c>
    </row>
    <row r="19" spans="1:9" s="13" customFormat="1" ht="24" x14ac:dyDescent="0.2">
      <c r="A19" s="9">
        <f t="shared" ref="A19:A25" si="1">A18+1</f>
        <v>18</v>
      </c>
      <c r="B19" s="4" t="s">
        <v>73</v>
      </c>
      <c r="C19" s="24">
        <v>44857</v>
      </c>
      <c r="D19" s="9">
        <v>0.73</v>
      </c>
      <c r="E19" s="9" t="s">
        <v>29</v>
      </c>
      <c r="F19" s="43">
        <v>5.6</v>
      </c>
      <c r="G19" s="24">
        <v>62764</v>
      </c>
      <c r="H19" s="9">
        <v>15</v>
      </c>
      <c r="I19" s="49" t="s">
        <v>67</v>
      </c>
    </row>
    <row r="20" spans="1:9" s="13" customFormat="1" ht="24" x14ac:dyDescent="0.2">
      <c r="A20" s="9">
        <f t="shared" si="1"/>
        <v>19</v>
      </c>
      <c r="B20" s="4" t="s">
        <v>30</v>
      </c>
      <c r="C20" s="24">
        <v>150866</v>
      </c>
      <c r="D20" s="9">
        <v>0.49</v>
      </c>
      <c r="E20" s="9" t="s">
        <v>29</v>
      </c>
      <c r="F20" s="9">
        <v>1.66</v>
      </c>
      <c r="G20" s="24">
        <v>62764</v>
      </c>
      <c r="H20" s="9">
        <v>15</v>
      </c>
      <c r="I20" s="49" t="s">
        <v>67</v>
      </c>
    </row>
    <row r="21" spans="1:9" s="13" customFormat="1" ht="24" x14ac:dyDescent="0.2">
      <c r="A21" s="9">
        <f t="shared" si="1"/>
        <v>20</v>
      </c>
      <c r="B21" s="4" t="s">
        <v>31</v>
      </c>
      <c r="C21" s="24">
        <v>460125</v>
      </c>
      <c r="D21" s="9">
        <v>0.35</v>
      </c>
      <c r="E21" s="9" t="s">
        <v>32</v>
      </c>
      <c r="F21" s="43">
        <v>1.84</v>
      </c>
      <c r="G21" s="24">
        <v>211771</v>
      </c>
      <c r="H21" s="9">
        <v>15</v>
      </c>
      <c r="I21" s="49" t="s">
        <v>67</v>
      </c>
    </row>
    <row r="22" spans="1:9" s="13" customFormat="1" ht="24" x14ac:dyDescent="0.2">
      <c r="A22" s="9">
        <f t="shared" si="1"/>
        <v>21</v>
      </c>
      <c r="B22" s="4" t="s">
        <v>80</v>
      </c>
      <c r="C22" s="24">
        <v>776813</v>
      </c>
      <c r="D22" s="9">
        <v>0.23</v>
      </c>
      <c r="E22" s="9" t="s">
        <v>29</v>
      </c>
      <c r="F22" s="9">
        <v>0.32</v>
      </c>
      <c r="G22" s="24">
        <v>62764</v>
      </c>
      <c r="H22" s="9">
        <v>15</v>
      </c>
      <c r="I22" s="49" t="s">
        <v>67</v>
      </c>
    </row>
    <row r="23" spans="1:9" s="13" customFormat="1" ht="24" x14ac:dyDescent="0.2">
      <c r="A23" s="9">
        <f t="shared" si="1"/>
        <v>22</v>
      </c>
      <c r="B23" s="4" t="s">
        <v>77</v>
      </c>
      <c r="C23" s="24">
        <v>2175317</v>
      </c>
      <c r="D23" s="9">
        <v>0.11</v>
      </c>
      <c r="E23" s="9" t="s">
        <v>29</v>
      </c>
      <c r="F23" s="9">
        <v>0.32</v>
      </c>
      <c r="G23" s="24">
        <v>174857</v>
      </c>
      <c r="H23" s="9">
        <v>15</v>
      </c>
      <c r="I23" s="49" t="s">
        <v>67</v>
      </c>
    </row>
    <row r="24" spans="1:9" s="13" customFormat="1" ht="24" x14ac:dyDescent="0.2">
      <c r="A24" s="9">
        <f t="shared" si="1"/>
        <v>23</v>
      </c>
      <c r="B24" s="4" t="s">
        <v>33</v>
      </c>
      <c r="C24" s="24">
        <v>2369200</v>
      </c>
      <c r="D24" s="9">
        <v>0.17</v>
      </c>
      <c r="E24" s="9" t="s">
        <v>32</v>
      </c>
      <c r="F24" s="43">
        <v>0.36</v>
      </c>
      <c r="G24" s="24">
        <v>211771</v>
      </c>
      <c r="H24" s="9">
        <v>15</v>
      </c>
      <c r="I24" s="49" t="s">
        <v>67</v>
      </c>
    </row>
    <row r="25" spans="1:9" s="13" customFormat="1" ht="24" x14ac:dyDescent="0.2">
      <c r="A25" s="9">
        <f t="shared" si="1"/>
        <v>24</v>
      </c>
      <c r="B25" s="4" t="s">
        <v>43</v>
      </c>
      <c r="C25" s="9" t="s">
        <v>20</v>
      </c>
      <c r="D25" s="9">
        <v>2.5</v>
      </c>
      <c r="E25" s="9" t="s">
        <v>44</v>
      </c>
      <c r="F25" s="9" t="s">
        <v>20</v>
      </c>
      <c r="G25" s="24">
        <v>1000</v>
      </c>
      <c r="H25" s="9">
        <v>3</v>
      </c>
      <c r="I25" s="49" t="s">
        <v>70</v>
      </c>
    </row>
    <row r="26" spans="1:9" s="13" customFormat="1" x14ac:dyDescent="0.2">
      <c r="A26" s="19"/>
      <c r="B26" s="10"/>
      <c r="C26" s="19"/>
      <c r="D26" s="19"/>
      <c r="E26" s="19"/>
      <c r="F26" s="19"/>
      <c r="G26" s="19"/>
      <c r="H26" s="19"/>
      <c r="I26" s="10"/>
    </row>
  </sheetData>
  <sortState ref="A2:H25">
    <sortCondition ref="C2"/>
  </sortState>
  <pageMargins left="0.7" right="0.7" top="0.75" bottom="0.75" header="0.3" footer="0.3"/>
  <pageSetup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3"/>
  <sheetViews>
    <sheetView workbookViewId="0">
      <selection activeCell="F12" sqref="F12"/>
    </sheetView>
  </sheetViews>
  <sheetFormatPr defaultRowHeight="12.75" x14ac:dyDescent="0.2"/>
  <cols>
    <col min="1" max="1" width="6.140625" style="11" customWidth="1"/>
    <col min="2" max="3" width="28.140625" style="11" customWidth="1"/>
    <col min="4" max="4" width="11.28515625" style="11" customWidth="1"/>
    <col min="5" max="5" width="11.42578125" style="11" customWidth="1"/>
    <col min="6" max="6" width="12" style="11" customWidth="1"/>
    <col min="7" max="7" width="15.28515625" style="11" customWidth="1"/>
    <col min="8" max="8" width="12.7109375" style="11" customWidth="1"/>
    <col min="9" max="9" width="11.5703125" style="11" customWidth="1"/>
  </cols>
  <sheetData>
    <row r="2" spans="1:9" x14ac:dyDescent="0.2">
      <c r="D2" s="52">
        <v>41604</v>
      </c>
    </row>
    <row r="5" spans="1:9" x14ac:dyDescent="0.2">
      <c r="C5" s="11" t="s">
        <v>65</v>
      </c>
    </row>
    <row r="6" spans="1:9" s="13" customFormat="1" ht="36" x14ac:dyDescent="0.2">
      <c r="A6" s="4" t="str">
        <f>NOx!A1</f>
        <v>Rank</v>
      </c>
      <c r="B6" s="4" t="str">
        <f>NOx!B1</f>
        <v>Project Type</v>
      </c>
      <c r="C6" s="4" t="s">
        <v>0</v>
      </c>
      <c r="D6" s="9" t="s">
        <v>105</v>
      </c>
      <c r="E6" s="10"/>
      <c r="F6" s="10"/>
      <c r="G6" s="10"/>
      <c r="H6" s="10"/>
      <c r="I6" s="10"/>
    </row>
    <row r="7" spans="1:9" s="13" customFormat="1" ht="24" x14ac:dyDescent="0.2">
      <c r="A7" s="4">
        <f>NOx!A2</f>
        <v>1</v>
      </c>
      <c r="B7" s="4" t="str">
        <f>NOx!B2</f>
        <v>Replace Remote Stationary Ag Pump Engines with Electric Motors</v>
      </c>
      <c r="C7" s="4" t="s">
        <v>90</v>
      </c>
      <c r="D7" s="16">
        <f>NOx!C2*1000</f>
        <v>28000</v>
      </c>
      <c r="E7" s="10"/>
      <c r="F7" s="10"/>
      <c r="G7" s="10"/>
      <c r="H7" s="10"/>
      <c r="I7" s="10"/>
    </row>
    <row r="8" spans="1:9" s="13" customFormat="1" ht="24" x14ac:dyDescent="0.2">
      <c r="A8" s="4">
        <f>NOx!A3</f>
        <v>2</v>
      </c>
      <c r="B8" s="4" t="str">
        <f>NOx!B3</f>
        <v>Replace Remote Ag Booster Pump Engines with Electric Motors</v>
      </c>
      <c r="C8" s="4" t="s">
        <v>87</v>
      </c>
      <c r="D8" s="16">
        <f>NOx!C3*1000</f>
        <v>34000</v>
      </c>
      <c r="E8" s="10"/>
      <c r="F8" s="10"/>
      <c r="G8" s="10"/>
      <c r="H8" s="10"/>
      <c r="I8" s="10"/>
    </row>
    <row r="9" spans="1:9" s="13" customFormat="1" ht="24" x14ac:dyDescent="0.2">
      <c r="A9" s="4">
        <f>NOx!A4</f>
        <v>3</v>
      </c>
      <c r="B9" s="4" t="str">
        <f>NOx!B4</f>
        <v>Replace Nonremote Ag Booster Pump Engines with Electric Motors</v>
      </c>
      <c r="C9" s="4" t="s">
        <v>93</v>
      </c>
      <c r="D9" s="16">
        <f>NOx!C4*1000</f>
        <v>66000</v>
      </c>
      <c r="E9" s="10"/>
      <c r="F9" s="10"/>
      <c r="G9" s="10"/>
      <c r="H9" s="10"/>
      <c r="I9" s="10"/>
    </row>
    <row r="10" spans="1:9" s="13" customFormat="1" ht="24" x14ac:dyDescent="0.2">
      <c r="A10" s="4">
        <f>NOx!A5</f>
        <v>4</v>
      </c>
      <c r="B10" s="4" t="str">
        <f>NOx!B5</f>
        <v>Replace Nonremote Ag Stationary Pump Engines with Electric Motors</v>
      </c>
      <c r="C10" s="4" t="s">
        <v>93</v>
      </c>
      <c r="D10" s="16">
        <f>NOx!C5*1000</f>
        <v>68000</v>
      </c>
      <c r="E10" s="10"/>
      <c r="F10" s="10"/>
      <c r="G10" s="10"/>
      <c r="H10" s="10"/>
      <c r="I10" s="10"/>
    </row>
    <row r="11" spans="1:9" s="13" customFormat="1" ht="36" x14ac:dyDescent="0.2">
      <c r="A11" s="4">
        <f>NOx!A6</f>
        <v>5</v>
      </c>
      <c r="B11" s="4" t="str">
        <f>NOx!B6</f>
        <v>Replace Remote Stationary Ag Pump Engines with Electric Motors and one mile grid power extension</v>
      </c>
      <c r="C11" s="4" t="s">
        <v>96</v>
      </c>
      <c r="D11" s="16">
        <f>NOx!C6*1000</f>
        <v>113000</v>
      </c>
      <c r="E11" s="10"/>
      <c r="F11" s="10"/>
      <c r="G11" s="10"/>
      <c r="H11" s="10"/>
      <c r="I11" s="10"/>
    </row>
    <row r="12" spans="1:9" s="13" customFormat="1" ht="24" x14ac:dyDescent="0.2">
      <c r="A12" s="4">
        <f>NOx!A7</f>
        <v>6</v>
      </c>
      <c r="B12" s="4" t="str">
        <f>NOx!B7</f>
        <v>Commercial Fishing Tier 0 to Tier 3 Repower</v>
      </c>
      <c r="C12" s="4" t="s">
        <v>102</v>
      </c>
      <c r="D12" s="16">
        <f>NOx!C7*1000</f>
        <v>157000</v>
      </c>
      <c r="E12" s="10"/>
      <c r="F12" s="10"/>
      <c r="G12" s="10"/>
      <c r="H12" s="10"/>
      <c r="I12" s="10"/>
    </row>
    <row r="13" spans="1:9" s="13" customFormat="1" ht="24" x14ac:dyDescent="0.2">
      <c r="A13" s="4">
        <f>NOx!A8</f>
        <v>7</v>
      </c>
      <c r="B13" s="4" t="str">
        <f>NOx!B8</f>
        <v>Charter Fishing Tier 1 to Tier 3 Repower</v>
      </c>
      <c r="C13" s="4" t="s">
        <v>101</v>
      </c>
      <c r="D13" s="16">
        <f>NOx!C8*1000</f>
        <v>194000</v>
      </c>
      <c r="E13" s="10"/>
      <c r="F13" s="10"/>
      <c r="G13" s="10"/>
      <c r="H13" s="10"/>
      <c r="I13" s="10"/>
    </row>
    <row r="14" spans="1:9" s="13" customFormat="1" ht="36" x14ac:dyDescent="0.2">
      <c r="A14" s="4">
        <f>NOx!A9</f>
        <v>8</v>
      </c>
      <c r="B14" s="4" t="str">
        <f>NOx!B9</f>
        <v>Replace Remote Ag Booster Pump Engines with Electric Motors and one mile grid power extension</v>
      </c>
      <c r="C14" s="4" t="s">
        <v>97</v>
      </c>
      <c r="D14" s="16">
        <f>NOx!C9*1000</f>
        <v>283000</v>
      </c>
      <c r="E14" s="10"/>
      <c r="F14" s="10"/>
      <c r="G14" s="10"/>
      <c r="H14" s="10"/>
      <c r="I14" s="10"/>
    </row>
    <row r="15" spans="1:9" s="13" customFormat="1" ht="36" x14ac:dyDescent="0.2">
      <c r="A15" s="4">
        <f>NOx!A10</f>
        <v>9</v>
      </c>
      <c r="B15" s="4" t="str">
        <f>NOx!B10</f>
        <v>Replace Nonremote Ag Stationary Pump Engines with Electric Motors and one mile grid power extension</v>
      </c>
      <c r="C15" s="4" t="s">
        <v>99</v>
      </c>
      <c r="D15" s="16">
        <f>NOx!C10*1000</f>
        <v>347000</v>
      </c>
      <c r="E15" s="10"/>
      <c r="F15" s="10"/>
      <c r="G15" s="10"/>
      <c r="H15" s="10"/>
      <c r="I15" s="10"/>
    </row>
    <row r="16" spans="1:9" s="13" customFormat="1" ht="24" x14ac:dyDescent="0.2">
      <c r="A16" s="4">
        <f>NOx!A11</f>
        <v>10</v>
      </c>
      <c r="B16" s="4" t="str">
        <f>NOx!B11</f>
        <v>Commercial Fishing Tier 1 to Tier 3 Repower</v>
      </c>
      <c r="C16" s="4" t="s">
        <v>100</v>
      </c>
      <c r="D16" s="16">
        <f>NOx!C11*1000</f>
        <v>413000</v>
      </c>
      <c r="E16" s="10"/>
      <c r="F16" s="10"/>
      <c r="G16" s="10"/>
      <c r="H16" s="10"/>
      <c r="I16" s="10"/>
    </row>
    <row r="17" spans="1:9" s="13" customFormat="1" ht="36" x14ac:dyDescent="0.2">
      <c r="A17" s="4">
        <f>NOx!A12</f>
        <v>11</v>
      </c>
      <c r="B17" s="4" t="str">
        <f>NOx!B12</f>
        <v>Replace Nonremote Ag Booster Pump Engines with Electric Motors and one mile grid power extension</v>
      </c>
      <c r="C17" s="4" t="s">
        <v>103</v>
      </c>
      <c r="D17" s="16">
        <f>NOx!C12*1000</f>
        <v>479000</v>
      </c>
      <c r="E17" s="10"/>
      <c r="F17" s="10"/>
      <c r="G17" s="10"/>
      <c r="H17" s="10"/>
      <c r="I17" s="10"/>
    </row>
    <row r="18" spans="1:9" s="13" customFormat="1" ht="24" x14ac:dyDescent="0.2">
      <c r="A18" s="4">
        <f>NOx!A13</f>
        <v>12</v>
      </c>
      <c r="B18" s="4" t="str">
        <f>NOx!B13</f>
        <v>Charter Fishing Tier 2 to Tier 3 Repower</v>
      </c>
      <c r="C18" s="4" t="s">
        <v>104</v>
      </c>
      <c r="D18" s="16">
        <f>NOx!C13*1000</f>
        <v>576000</v>
      </c>
      <c r="E18" s="10"/>
      <c r="F18" s="10"/>
      <c r="G18" s="10"/>
      <c r="H18" s="10"/>
      <c r="I18" s="10"/>
    </row>
    <row r="19" spans="1:9" s="13" customFormat="1" x14ac:dyDescent="0.2">
      <c r="A19" s="10"/>
      <c r="B19" s="10"/>
      <c r="C19" s="10"/>
      <c r="D19" s="10"/>
      <c r="E19" s="10"/>
      <c r="F19" s="10"/>
      <c r="G19" s="10"/>
      <c r="H19" s="10"/>
      <c r="I19" s="10"/>
    </row>
    <row r="20" spans="1:9" s="13" customFormat="1" x14ac:dyDescent="0.2">
      <c r="A20" s="10"/>
      <c r="B20" s="10"/>
      <c r="C20" s="10"/>
      <c r="D20" s="10"/>
      <c r="E20" s="10"/>
      <c r="F20" s="10"/>
      <c r="G20" s="10"/>
      <c r="H20" s="10"/>
      <c r="I20" s="10"/>
    </row>
    <row r="21" spans="1:9" s="13" customFormat="1" ht="48" x14ac:dyDescent="0.2">
      <c r="A21" s="4" t="str">
        <f>NOx!A1</f>
        <v>Rank</v>
      </c>
      <c r="B21" s="4" t="str">
        <f>NOx!B1</f>
        <v>Project Type</v>
      </c>
      <c r="C21" s="4" t="s">
        <v>0</v>
      </c>
      <c r="D21" s="9" t="str">
        <f>NOx!D1</f>
        <v>NOx Total Emissions Inventory (tons/year)</v>
      </c>
      <c r="F21" s="10"/>
      <c r="G21" s="10"/>
      <c r="H21" s="10"/>
      <c r="I21" s="10"/>
    </row>
    <row r="22" spans="1:9" s="13" customFormat="1" ht="24" x14ac:dyDescent="0.2">
      <c r="A22" s="4">
        <f>NOx!A2</f>
        <v>1</v>
      </c>
      <c r="B22" s="4" t="str">
        <f>NOx!B2</f>
        <v>Replace Remote Stationary Ag Pump Engines with Electric Motors</v>
      </c>
      <c r="C22" s="4" t="s">
        <v>90</v>
      </c>
      <c r="D22" s="14">
        <f>NOx!D2</f>
        <v>32.54</v>
      </c>
      <c r="F22" s="10"/>
      <c r="G22" s="10"/>
      <c r="H22" s="10"/>
      <c r="I22" s="10"/>
    </row>
    <row r="23" spans="1:9" s="13" customFormat="1" ht="24" x14ac:dyDescent="0.2">
      <c r="A23" s="4">
        <f>NOx!A3</f>
        <v>2</v>
      </c>
      <c r="B23" s="4" t="str">
        <f>NOx!B3</f>
        <v>Replace Remote Ag Booster Pump Engines with Electric Motors</v>
      </c>
      <c r="C23" s="4" t="s">
        <v>87</v>
      </c>
      <c r="D23" s="14">
        <f>NOx!D3</f>
        <v>30.27</v>
      </c>
      <c r="F23" s="10"/>
      <c r="G23" s="10"/>
      <c r="H23" s="10"/>
      <c r="I23" s="10"/>
    </row>
    <row r="24" spans="1:9" s="13" customFormat="1" ht="24" x14ac:dyDescent="0.2">
      <c r="A24" s="4">
        <f>NOx!A4</f>
        <v>3</v>
      </c>
      <c r="B24" s="4" t="str">
        <f>NOx!B4</f>
        <v>Replace Nonremote Ag Booster Pump Engines with Electric Motors</v>
      </c>
      <c r="C24" s="4" t="s">
        <v>93</v>
      </c>
      <c r="D24" s="14">
        <f>NOx!D4</f>
        <v>12.81</v>
      </c>
      <c r="F24" s="10"/>
      <c r="G24" s="10"/>
      <c r="H24" s="10"/>
      <c r="I24" s="10"/>
    </row>
    <row r="25" spans="1:9" s="13" customFormat="1" ht="24" x14ac:dyDescent="0.2">
      <c r="A25" s="4">
        <f>NOx!A5</f>
        <v>4</v>
      </c>
      <c r="B25" s="4" t="str">
        <f>NOx!B5</f>
        <v>Replace Nonremote Ag Stationary Pump Engines with Electric Motors</v>
      </c>
      <c r="C25" s="4" t="s">
        <v>93</v>
      </c>
      <c r="D25" s="14">
        <f>NOx!D5</f>
        <v>21.55</v>
      </c>
      <c r="F25" s="10"/>
      <c r="G25" s="10"/>
      <c r="H25" s="10"/>
      <c r="I25" s="10"/>
    </row>
    <row r="26" spans="1:9" s="13" customFormat="1" ht="36" x14ac:dyDescent="0.2">
      <c r="A26" s="4">
        <f>NOx!A6</f>
        <v>5</v>
      </c>
      <c r="B26" s="4" t="str">
        <f>NOx!B6</f>
        <v>Replace Remote Stationary Ag Pump Engines with Electric Motors and one mile grid power extension</v>
      </c>
      <c r="C26" s="4" t="s">
        <v>96</v>
      </c>
      <c r="D26" s="14">
        <f>NOx!D6</f>
        <v>32.54</v>
      </c>
      <c r="F26" s="10"/>
      <c r="G26" s="10"/>
      <c r="H26" s="10"/>
      <c r="I26" s="10"/>
    </row>
    <row r="27" spans="1:9" s="13" customFormat="1" ht="24" x14ac:dyDescent="0.2">
      <c r="A27" s="4">
        <f>NOx!A7</f>
        <v>6</v>
      </c>
      <c r="B27" s="4" t="str">
        <f>NOx!B7</f>
        <v>Commercial Fishing Tier 0 to Tier 3 Repower</v>
      </c>
      <c r="C27" s="4" t="s">
        <v>102</v>
      </c>
      <c r="D27" s="14">
        <f>NOx!D7</f>
        <v>23.3</v>
      </c>
      <c r="F27" s="10"/>
      <c r="G27" s="10"/>
      <c r="H27" s="10"/>
      <c r="I27" s="10"/>
    </row>
    <row r="28" spans="1:9" s="13" customFormat="1" ht="24" x14ac:dyDescent="0.2">
      <c r="A28" s="4">
        <f>NOx!A8</f>
        <v>7</v>
      </c>
      <c r="B28" s="4" t="str">
        <f>NOx!B8</f>
        <v>Charter Fishing Tier 1 to Tier 3 Repower</v>
      </c>
      <c r="C28" s="4" t="s">
        <v>101</v>
      </c>
      <c r="D28" s="14">
        <f>NOx!D8</f>
        <v>9.6199999999999992</v>
      </c>
      <c r="F28" s="10"/>
      <c r="G28" s="10"/>
      <c r="H28" s="10"/>
      <c r="I28" s="10"/>
    </row>
    <row r="29" spans="1:9" s="13" customFormat="1" ht="36" x14ac:dyDescent="0.2">
      <c r="A29" s="4">
        <f>NOx!A9</f>
        <v>8</v>
      </c>
      <c r="B29" s="4" t="str">
        <f>NOx!B9</f>
        <v>Replace Remote Ag Booster Pump Engines with Electric Motors and one mile grid power extension</v>
      </c>
      <c r="C29" s="4" t="s">
        <v>97</v>
      </c>
      <c r="D29" s="14">
        <f>NOx!D9</f>
        <v>30.27</v>
      </c>
      <c r="F29" s="10"/>
      <c r="G29" s="10"/>
      <c r="H29" s="10"/>
      <c r="I29" s="10"/>
    </row>
    <row r="30" spans="1:9" s="13" customFormat="1" ht="36" x14ac:dyDescent="0.2">
      <c r="A30" s="4">
        <f>NOx!A10</f>
        <v>9</v>
      </c>
      <c r="B30" s="4" t="str">
        <f>NOx!B10</f>
        <v>Replace Nonremote Ag Stationary Pump Engines with Electric Motors and one mile grid power extension</v>
      </c>
      <c r="C30" s="4" t="s">
        <v>99</v>
      </c>
      <c r="D30" s="14">
        <f>NOx!D10</f>
        <v>21.55</v>
      </c>
      <c r="F30" s="10"/>
      <c r="G30" s="10"/>
      <c r="H30" s="10"/>
      <c r="I30" s="10"/>
    </row>
    <row r="31" spans="1:9" s="13" customFormat="1" ht="24" x14ac:dyDescent="0.2">
      <c r="A31" s="4">
        <f>NOx!A11</f>
        <v>10</v>
      </c>
      <c r="B31" s="4" t="str">
        <f>NOx!B11</f>
        <v>Commercial Fishing Tier 1 to Tier 3 Repower</v>
      </c>
      <c r="C31" s="4" t="s">
        <v>100</v>
      </c>
      <c r="D31" s="14">
        <f>NOx!D11</f>
        <v>13.38</v>
      </c>
      <c r="F31" s="10"/>
      <c r="G31" s="10"/>
      <c r="H31" s="10"/>
      <c r="I31" s="10"/>
    </row>
    <row r="32" spans="1:9" s="13" customFormat="1" ht="36" x14ac:dyDescent="0.2">
      <c r="A32" s="4">
        <f>NOx!A12</f>
        <v>11</v>
      </c>
      <c r="B32" s="4" t="str">
        <f>NOx!B12</f>
        <v>Replace Nonremote Ag Booster Pump Engines with Electric Motors and one mile grid power extension</v>
      </c>
      <c r="C32" s="4" t="s">
        <v>103</v>
      </c>
      <c r="D32" s="14">
        <f>NOx!D12</f>
        <v>12.81</v>
      </c>
      <c r="F32" s="10"/>
      <c r="G32" s="10"/>
      <c r="H32" s="10"/>
      <c r="I32" s="10"/>
    </row>
    <row r="33" spans="1:9" s="13" customFormat="1" ht="24" x14ac:dyDescent="0.2">
      <c r="A33" s="4">
        <f>NOx!A13</f>
        <v>12</v>
      </c>
      <c r="B33" s="4" t="str">
        <f>NOx!B13</f>
        <v>Charter Fishing Tier 2 to Tier 3 Repower</v>
      </c>
      <c r="C33" s="4" t="s">
        <v>104</v>
      </c>
      <c r="D33" s="14">
        <f>NOx!D13</f>
        <v>6.72</v>
      </c>
      <c r="F33" s="10"/>
      <c r="G33" s="10"/>
      <c r="H33" s="10"/>
      <c r="I33" s="10"/>
    </row>
    <row r="34" spans="1:9" s="3" customFormat="1" x14ac:dyDescent="0.2">
      <c r="A34" s="11"/>
      <c r="B34" s="11"/>
      <c r="C34" s="11"/>
      <c r="D34" s="11"/>
      <c r="E34" s="11"/>
      <c r="F34" s="11"/>
      <c r="G34" s="11"/>
      <c r="H34" s="11"/>
      <c r="I34" s="11"/>
    </row>
    <row r="35" spans="1:9" s="3" customFormat="1" x14ac:dyDescent="0.2">
      <c r="A35" s="11"/>
      <c r="B35" s="11"/>
      <c r="C35" s="11"/>
      <c r="D35" s="11"/>
      <c r="E35" s="11"/>
      <c r="F35" s="11"/>
      <c r="G35" s="11"/>
      <c r="H35" s="11"/>
      <c r="I35" s="11"/>
    </row>
    <row r="36" spans="1:9" s="12" customFormat="1" ht="36" x14ac:dyDescent="0.2">
      <c r="A36" s="6" t="str">
        <f>ROC!A1</f>
        <v>Rank</v>
      </c>
      <c r="B36" s="6" t="str">
        <f>ROC!B1</f>
        <v>Project Type</v>
      </c>
      <c r="C36" s="6" t="str">
        <f>ROC!C1</f>
        <v>ROC ERC Cost Effectiveness ($/Ton in $1,000s)</v>
      </c>
      <c r="D36" s="5" t="s">
        <v>106</v>
      </c>
      <c r="E36" s="17"/>
      <c r="F36" s="17"/>
      <c r="G36" s="17"/>
      <c r="H36" s="17"/>
      <c r="I36" s="17"/>
    </row>
    <row r="37" spans="1:9" s="13" customFormat="1" ht="36" x14ac:dyDescent="0.2">
      <c r="A37" s="4">
        <f>ROC!A2</f>
        <v>1</v>
      </c>
      <c r="B37" s="4" t="str">
        <f>ROC!B2</f>
        <v>Replace Commercial Gasoline Chainsaw with Corded Electric</v>
      </c>
      <c r="C37" s="4" t="s">
        <v>84</v>
      </c>
      <c r="D37" s="16">
        <f>ROC!C2*1000</f>
        <v>101000</v>
      </c>
      <c r="E37" s="10"/>
      <c r="F37" s="10"/>
      <c r="G37" s="10"/>
      <c r="H37" s="10"/>
      <c r="I37" s="10"/>
    </row>
    <row r="38" spans="1:9" s="13" customFormat="1" ht="36" x14ac:dyDescent="0.2">
      <c r="A38" s="4">
        <f>ROC!A3</f>
        <v>2</v>
      </c>
      <c r="B38" s="4" t="str">
        <f>ROC!B3</f>
        <v>Replace Residential Gasoline Trimmer/edger/brush cutter with Corded Electric</v>
      </c>
      <c r="C38" s="4" t="s">
        <v>98</v>
      </c>
      <c r="D38" s="16">
        <f>ROC!C3*1000</f>
        <v>133000</v>
      </c>
      <c r="E38" s="10"/>
      <c r="F38" s="10"/>
      <c r="G38" s="10"/>
      <c r="H38" s="10"/>
      <c r="I38" s="10"/>
    </row>
    <row r="39" spans="1:9" s="13" customFormat="1" ht="24" x14ac:dyDescent="0.2">
      <c r="A39" s="4">
        <f>ROC!A4</f>
        <v>3</v>
      </c>
      <c r="B39" s="4" t="str">
        <f>ROC!B4</f>
        <v>Replace Commercial Gasoline Leaf Blower with Corded Electric</v>
      </c>
      <c r="C39" s="4" t="s">
        <v>85</v>
      </c>
      <c r="D39" s="16">
        <f>ROC!C4*1000</f>
        <v>149000</v>
      </c>
      <c r="E39" s="10"/>
      <c r="F39" s="10"/>
      <c r="G39" s="10"/>
      <c r="H39" s="10"/>
      <c r="I39" s="10"/>
    </row>
    <row r="40" spans="1:9" s="13" customFormat="1" ht="36" x14ac:dyDescent="0.2">
      <c r="A40" s="4">
        <f>ROC!A5</f>
        <v>4</v>
      </c>
      <c r="B40" s="4" t="str">
        <f>ROC!B5</f>
        <v>Replace Commercial Gasoline Trimmer/edger brush cutter with Corded Electric</v>
      </c>
      <c r="C40" s="4" t="s">
        <v>86</v>
      </c>
      <c r="D40" s="16">
        <f>ROC!C5*1000</f>
        <v>242000</v>
      </c>
      <c r="E40" s="10"/>
      <c r="F40" s="10"/>
      <c r="G40" s="10"/>
      <c r="H40" s="10"/>
      <c r="I40" s="10"/>
    </row>
    <row r="41" spans="1:9" s="13" customFormat="1" ht="24" x14ac:dyDescent="0.2">
      <c r="A41" s="4">
        <f>ROC!A6</f>
        <v>5</v>
      </c>
      <c r="B41" s="4" t="str">
        <f>ROC!B6</f>
        <v>Replace Remote Ag Booster Pump Engines with Electric Motors</v>
      </c>
      <c r="C41" s="4" t="s">
        <v>87</v>
      </c>
      <c r="D41" s="16">
        <f>ROC!C6*1000</f>
        <v>421000</v>
      </c>
      <c r="E41" s="10"/>
      <c r="F41" s="10"/>
      <c r="G41" s="10"/>
      <c r="H41" s="10"/>
      <c r="I41" s="10"/>
    </row>
    <row r="42" spans="1:9" s="13" customFormat="1" ht="24" x14ac:dyDescent="0.2">
      <c r="A42" s="4">
        <f>ROC!A7</f>
        <v>6</v>
      </c>
      <c r="B42" s="4" t="str">
        <f>ROC!B7</f>
        <v>Replace Residential Gasoline Leaf Blower with Corded Electric</v>
      </c>
      <c r="C42" s="4" t="s">
        <v>88</v>
      </c>
      <c r="D42" s="16">
        <f>ROC!C7*1000</f>
        <v>585000</v>
      </c>
      <c r="E42" s="10"/>
      <c r="F42" s="10"/>
      <c r="G42" s="10"/>
      <c r="H42" s="10"/>
      <c r="I42" s="10"/>
    </row>
    <row r="43" spans="1:9" s="13" customFormat="1" ht="24" x14ac:dyDescent="0.2">
      <c r="A43" s="4">
        <f>ROC!A8</f>
        <v>7</v>
      </c>
      <c r="B43" s="4" t="str">
        <f>ROC!B8</f>
        <v>Replace Residential Gasoline Chainsaw with Corded Electric</v>
      </c>
      <c r="C43" s="4" t="s">
        <v>89</v>
      </c>
      <c r="D43" s="16">
        <f>ROC!C8*1000</f>
        <v>585000</v>
      </c>
      <c r="E43" s="10"/>
      <c r="F43" s="10"/>
      <c r="G43" s="10"/>
      <c r="H43" s="10"/>
      <c r="I43" s="10"/>
    </row>
    <row r="44" spans="1:9" s="13" customFormat="1" ht="24" x14ac:dyDescent="0.2">
      <c r="A44" s="4">
        <f>ROC!A9</f>
        <v>8</v>
      </c>
      <c r="B44" s="4" t="str">
        <f>ROC!B9</f>
        <v>Replace Remote Stationary Ag Pump Engines with Electric Motors</v>
      </c>
      <c r="C44" s="4" t="s">
        <v>90</v>
      </c>
      <c r="D44" s="16">
        <f>ROC!C9*1000</f>
        <v>717000</v>
      </c>
      <c r="E44" s="10"/>
      <c r="F44" s="10"/>
      <c r="G44" s="10"/>
      <c r="H44" s="10"/>
      <c r="I44" s="10"/>
    </row>
    <row r="45" spans="1:9" s="13" customFormat="1" ht="24" x14ac:dyDescent="0.2">
      <c r="A45" s="4">
        <f>ROC!A10</f>
        <v>9</v>
      </c>
      <c r="B45" s="4" t="str">
        <f>ROC!B10</f>
        <v>Replace Commercial Gasoline Lawn Mower with Cordless Electric.</v>
      </c>
      <c r="C45" s="4" t="s">
        <v>91</v>
      </c>
      <c r="D45" s="16">
        <f>ROC!C10*1000</f>
        <v>762000</v>
      </c>
      <c r="E45" s="10"/>
      <c r="F45" s="10"/>
      <c r="G45" s="10"/>
      <c r="H45" s="10"/>
      <c r="I45" s="10"/>
    </row>
    <row r="46" spans="1:9" s="13" customFormat="1" ht="24" x14ac:dyDescent="0.2">
      <c r="A46" s="4">
        <f>ROC!A11</f>
        <v>10</v>
      </c>
      <c r="B46" s="4" t="str">
        <f>ROC!B11</f>
        <v>Replace Residential Gasoline Lawn Mower with Cordless Electric</v>
      </c>
      <c r="C46" s="4" t="s">
        <v>92</v>
      </c>
      <c r="D46" s="16">
        <f>ROC!C11*1000</f>
        <v>845000</v>
      </c>
      <c r="E46" s="10"/>
      <c r="F46" s="10"/>
      <c r="G46" s="10"/>
      <c r="H46" s="10"/>
      <c r="I46" s="10"/>
    </row>
    <row r="47" spans="1:9" s="13" customFormat="1" ht="24" x14ac:dyDescent="0.2">
      <c r="A47" s="4">
        <f>ROC!A12</f>
        <v>11</v>
      </c>
      <c r="B47" s="4" t="str">
        <f>ROC!B12</f>
        <v>Replace Nonremote Ag Booster Pump Engines with Electric Motors</v>
      </c>
      <c r="C47" s="4" t="s">
        <v>93</v>
      </c>
      <c r="D47" s="16">
        <f>ROC!C12*1000</f>
        <v>2365000</v>
      </c>
      <c r="E47" s="10"/>
      <c r="F47" s="10"/>
      <c r="G47" s="10"/>
      <c r="H47" s="10"/>
      <c r="I47" s="10"/>
    </row>
    <row r="48" spans="1:9" s="13" customFormat="1" ht="24" x14ac:dyDescent="0.2">
      <c r="A48" s="4">
        <f>ROC!A13</f>
        <v>12</v>
      </c>
      <c r="B48" s="4" t="str">
        <f>ROC!B13</f>
        <v>Replace Nonremote Ag Stationary Pump Engines with Electric Motors</v>
      </c>
      <c r="C48" s="4" t="s">
        <v>94</v>
      </c>
      <c r="D48" s="16">
        <f>ROC!C13*1000</f>
        <v>2371000</v>
      </c>
      <c r="E48" s="10"/>
      <c r="F48" s="10"/>
      <c r="G48" s="10"/>
      <c r="H48" s="10"/>
      <c r="I48" s="10"/>
    </row>
    <row r="49" spans="1:9" s="13" customFormat="1" x14ac:dyDescent="0.2">
      <c r="A49" s="10"/>
      <c r="B49" s="10"/>
      <c r="C49" s="10"/>
      <c r="D49" s="10"/>
      <c r="E49" s="10"/>
      <c r="F49" s="10"/>
      <c r="G49" s="10"/>
      <c r="H49" s="10"/>
      <c r="I49" s="10"/>
    </row>
    <row r="50" spans="1:9" s="13" customFormat="1" x14ac:dyDescent="0.2">
      <c r="A50" s="10"/>
      <c r="B50" s="10"/>
      <c r="C50" s="10"/>
      <c r="D50" s="10"/>
      <c r="E50" s="10"/>
      <c r="F50" s="10"/>
      <c r="G50" s="10"/>
      <c r="H50" s="10"/>
      <c r="I50" s="10"/>
    </row>
    <row r="51" spans="1:9" s="13" customFormat="1" ht="48" x14ac:dyDescent="0.2">
      <c r="A51" s="4" t="str">
        <f>ROC!A1</f>
        <v>Rank</v>
      </c>
      <c r="B51" s="4" t="str">
        <f>ROC!B1</f>
        <v>Project Type</v>
      </c>
      <c r="C51" s="4" t="s">
        <v>0</v>
      </c>
      <c r="D51" s="9" t="str">
        <f>ROC!D1</f>
        <v>ROC Total Emissions Inventory  (tons/year)</v>
      </c>
      <c r="E51" s="10"/>
      <c r="F51" s="10"/>
      <c r="G51" s="10"/>
      <c r="H51" s="10"/>
      <c r="I51" s="10"/>
    </row>
    <row r="52" spans="1:9" s="13" customFormat="1" ht="36" x14ac:dyDescent="0.2">
      <c r="A52" s="4">
        <f>ROC!A2</f>
        <v>1</v>
      </c>
      <c r="B52" s="4" t="str">
        <f>ROC!B2</f>
        <v>Replace Commercial Gasoline Chainsaw with Corded Electric</v>
      </c>
      <c r="C52" s="4" t="s">
        <v>84</v>
      </c>
      <c r="D52" s="14">
        <f>ROC!D2</f>
        <v>3.72</v>
      </c>
      <c r="E52" s="10"/>
      <c r="F52" s="10"/>
      <c r="G52" s="10"/>
      <c r="H52" s="10"/>
      <c r="I52" s="10"/>
    </row>
    <row r="53" spans="1:9" s="13" customFormat="1" ht="36" x14ac:dyDescent="0.2">
      <c r="A53" s="4">
        <f>ROC!A3</f>
        <v>2</v>
      </c>
      <c r="B53" s="4" t="str">
        <f>ROC!B3</f>
        <v>Replace Residential Gasoline Trimmer/edger/brush cutter with Corded Electric</v>
      </c>
      <c r="C53" s="4" t="s">
        <v>98</v>
      </c>
      <c r="D53" s="14">
        <f>ROC!D3</f>
        <v>10.52</v>
      </c>
      <c r="E53" s="10"/>
      <c r="F53" s="10"/>
      <c r="G53" s="10"/>
      <c r="H53" s="10"/>
      <c r="I53" s="10"/>
    </row>
    <row r="54" spans="1:9" s="13" customFormat="1" ht="24" x14ac:dyDescent="0.2">
      <c r="A54" s="4">
        <f>ROC!A4</f>
        <v>3</v>
      </c>
      <c r="B54" s="4" t="str">
        <f>ROC!B4</f>
        <v>Replace Commercial Gasoline Leaf Blower with Corded Electric</v>
      </c>
      <c r="C54" s="4" t="s">
        <v>85</v>
      </c>
      <c r="D54" s="14">
        <f>ROC!D4</f>
        <v>3.6</v>
      </c>
      <c r="E54" s="10"/>
      <c r="F54" s="10"/>
      <c r="G54" s="10"/>
      <c r="H54" s="10"/>
      <c r="I54" s="10"/>
    </row>
    <row r="55" spans="1:9" s="13" customFormat="1" ht="36" x14ac:dyDescent="0.2">
      <c r="A55" s="4">
        <f>ROC!A5</f>
        <v>4</v>
      </c>
      <c r="B55" s="4" t="str">
        <f>ROC!B5</f>
        <v>Replace Commercial Gasoline Trimmer/edger brush cutter with Corded Electric</v>
      </c>
      <c r="C55" s="4" t="s">
        <v>86</v>
      </c>
      <c r="D55" s="14">
        <f>ROC!D5</f>
        <v>6.43</v>
      </c>
      <c r="E55" s="10"/>
      <c r="F55" s="10"/>
      <c r="G55" s="10"/>
      <c r="H55" s="10"/>
      <c r="I55" s="10"/>
    </row>
    <row r="56" spans="1:9" s="13" customFormat="1" ht="24" x14ac:dyDescent="0.2">
      <c r="A56" s="4">
        <f>ROC!A6</f>
        <v>5</v>
      </c>
      <c r="B56" s="4" t="str">
        <f>ROC!B6</f>
        <v>Replace Remote Ag Booster Pump Engines with Electric Motors</v>
      </c>
      <c r="C56" s="4" t="s">
        <v>87</v>
      </c>
      <c r="D56" s="14">
        <f>ROC!D6</f>
        <v>2.7</v>
      </c>
      <c r="E56" s="10"/>
      <c r="F56" s="10"/>
      <c r="G56" s="10"/>
      <c r="H56" s="10"/>
      <c r="I56" s="10"/>
    </row>
    <row r="57" spans="1:9" s="13" customFormat="1" ht="24" x14ac:dyDescent="0.2">
      <c r="A57" s="4">
        <f>ROC!A7</f>
        <v>6</v>
      </c>
      <c r="B57" s="4" t="str">
        <f>ROC!B7</f>
        <v>Replace Residential Gasoline Leaf Blower with Corded Electric</v>
      </c>
      <c r="C57" s="4" t="s">
        <v>88</v>
      </c>
      <c r="D57" s="14">
        <f>ROC!D7</f>
        <v>0.83</v>
      </c>
      <c r="E57" s="10"/>
      <c r="F57" s="10"/>
      <c r="G57" s="10"/>
      <c r="H57" s="10"/>
      <c r="I57" s="10"/>
    </row>
    <row r="58" spans="1:9" s="13" customFormat="1" ht="24" x14ac:dyDescent="0.2">
      <c r="A58" s="4">
        <f>ROC!A8</f>
        <v>7</v>
      </c>
      <c r="B58" s="4" t="str">
        <f>ROC!B8</f>
        <v>Replace Residential Gasoline Chainsaw with Corded Electric</v>
      </c>
      <c r="C58" s="4" t="s">
        <v>89</v>
      </c>
      <c r="D58" s="14">
        <f>ROC!D8</f>
        <v>0.74</v>
      </c>
      <c r="E58" s="10"/>
      <c r="F58" s="10"/>
      <c r="G58" s="10"/>
      <c r="H58" s="10"/>
      <c r="I58" s="10"/>
    </row>
    <row r="59" spans="1:9" s="13" customFormat="1" ht="24" x14ac:dyDescent="0.2">
      <c r="A59" s="4">
        <f>ROC!A9</f>
        <v>8</v>
      </c>
      <c r="B59" s="4" t="str">
        <f>ROC!B9</f>
        <v>Replace Remote Stationary Ag Pump Engines with Electric Motors</v>
      </c>
      <c r="C59" s="4" t="s">
        <v>90</v>
      </c>
      <c r="D59" s="14">
        <f>ROC!D9</f>
        <v>1.6</v>
      </c>
      <c r="E59" s="10"/>
      <c r="F59" s="10"/>
      <c r="G59" s="10"/>
      <c r="H59" s="10"/>
      <c r="I59" s="10"/>
    </row>
    <row r="60" spans="1:9" s="13" customFormat="1" ht="24" x14ac:dyDescent="0.2">
      <c r="A60" s="4">
        <f>ROC!A10</f>
        <v>9</v>
      </c>
      <c r="B60" s="4" t="str">
        <f>ROC!B10</f>
        <v>Replace Commercial Gasoline Lawn Mower with Cordless Electric.</v>
      </c>
      <c r="C60" s="4" t="s">
        <v>91</v>
      </c>
      <c r="D60" s="14">
        <f>ROC!D10</f>
        <v>10.220000000000001</v>
      </c>
      <c r="E60" s="10"/>
      <c r="F60" s="10"/>
      <c r="G60" s="10"/>
      <c r="H60" s="10"/>
      <c r="I60" s="10"/>
    </row>
    <row r="61" spans="1:9" s="13" customFormat="1" ht="24" x14ac:dyDescent="0.2">
      <c r="A61" s="4">
        <f>ROC!A11</f>
        <v>10</v>
      </c>
      <c r="B61" s="4" t="str">
        <f>ROC!B11</f>
        <v>Replace Residential Gasoline Lawn Mower with Cordless Electric</v>
      </c>
      <c r="C61" s="4" t="s">
        <v>92</v>
      </c>
      <c r="D61" s="14">
        <f>ROC!D11</f>
        <v>13.57</v>
      </c>
      <c r="E61" s="10"/>
      <c r="F61" s="10"/>
      <c r="G61" s="10"/>
      <c r="H61" s="10"/>
      <c r="I61" s="10"/>
    </row>
    <row r="62" spans="1:9" s="13" customFormat="1" ht="24" x14ac:dyDescent="0.2">
      <c r="A62" s="4">
        <f>ROC!A12</f>
        <v>11</v>
      </c>
      <c r="B62" s="4" t="str">
        <f>ROC!B12</f>
        <v>Replace Nonremote Ag Booster Pump Engines with Electric Motors</v>
      </c>
      <c r="C62" s="4" t="s">
        <v>93</v>
      </c>
      <c r="D62" s="14">
        <f>ROC!D12</f>
        <v>0.6</v>
      </c>
      <c r="E62" s="10"/>
      <c r="F62" s="10"/>
      <c r="G62" s="10"/>
      <c r="H62" s="10"/>
      <c r="I62" s="10"/>
    </row>
    <row r="63" spans="1:9" s="13" customFormat="1" ht="24" x14ac:dyDescent="0.2">
      <c r="A63" s="4">
        <f>ROC!A13</f>
        <v>12</v>
      </c>
      <c r="B63" s="4" t="str">
        <f>ROC!B13</f>
        <v>Replace Nonremote Ag Stationary Pump Engines with Electric Motors</v>
      </c>
      <c r="C63" s="4" t="s">
        <v>94</v>
      </c>
      <c r="D63" s="14">
        <f>ROC!D13</f>
        <v>1.1000000000000001</v>
      </c>
      <c r="E63" s="10"/>
      <c r="F63" s="10"/>
      <c r="G63" s="10"/>
      <c r="H63" s="10"/>
      <c r="I63" s="10"/>
    </row>
    <row r="64" spans="1:9" s="13" customFormat="1" x14ac:dyDescent="0.2">
      <c r="A64" s="10"/>
      <c r="B64" s="10"/>
      <c r="C64" s="10"/>
      <c r="D64" s="10"/>
      <c r="E64" s="10"/>
      <c r="F64" s="10"/>
      <c r="G64" s="10"/>
      <c r="H64" s="10"/>
      <c r="I64" s="10"/>
    </row>
    <row r="65" spans="1:9" s="13" customFormat="1" x14ac:dyDescent="0.2">
      <c r="A65" s="10"/>
      <c r="B65" s="10"/>
      <c r="C65" s="10"/>
      <c r="D65" s="10"/>
      <c r="E65" s="10"/>
      <c r="F65" s="10"/>
      <c r="G65" s="10"/>
      <c r="H65" s="10"/>
      <c r="I65" s="10"/>
    </row>
    <row r="66" spans="1:9" s="13" customFormat="1" ht="36" x14ac:dyDescent="0.2">
      <c r="A66" s="4" t="str">
        <f>PM!A1</f>
        <v>Rank</v>
      </c>
      <c r="B66" s="4" t="str">
        <f>PM!B1</f>
        <v>Project Type</v>
      </c>
      <c r="C66" s="4" t="s">
        <v>0</v>
      </c>
      <c r="D66" s="9" t="s">
        <v>107</v>
      </c>
      <c r="E66" s="10"/>
      <c r="F66" s="10"/>
      <c r="G66" s="10"/>
      <c r="H66" s="10"/>
      <c r="I66" s="10"/>
    </row>
    <row r="67" spans="1:9" s="13" customFormat="1" ht="24" x14ac:dyDescent="0.2">
      <c r="A67" s="4">
        <f>PM!A2</f>
        <v>1</v>
      </c>
      <c r="B67" s="4" t="str">
        <f>PM!B2</f>
        <v>Replace Remote Ag Booster Pump Engines with Electric Motors</v>
      </c>
      <c r="C67" s="4" t="s">
        <v>87</v>
      </c>
      <c r="D67" s="16">
        <f>PM!C2*1000</f>
        <v>421000</v>
      </c>
      <c r="E67" s="10"/>
      <c r="F67" s="10"/>
      <c r="G67" s="10"/>
      <c r="H67" s="10"/>
      <c r="I67" s="10"/>
    </row>
    <row r="68" spans="1:9" s="13" customFormat="1" ht="24" x14ac:dyDescent="0.2">
      <c r="A68" s="4">
        <f>PM!A3</f>
        <v>2</v>
      </c>
      <c r="B68" s="4" t="str">
        <f>PM!B3</f>
        <v>Replace Remote Stationary Ag Pump Engines with Electric Motors</v>
      </c>
      <c r="C68" s="4" t="s">
        <v>90</v>
      </c>
      <c r="D68" s="16">
        <f>PM!C3*1000</f>
        <v>717000</v>
      </c>
      <c r="E68" s="10"/>
      <c r="F68" s="10"/>
      <c r="G68" s="10"/>
      <c r="H68" s="10"/>
      <c r="I68" s="10"/>
    </row>
    <row r="69" spans="1:9" s="13" customFormat="1" ht="24" x14ac:dyDescent="0.2">
      <c r="A69" s="4">
        <f>PM!A4</f>
        <v>3</v>
      </c>
      <c r="B69" s="4" t="str">
        <f>PM!B4</f>
        <v>Replace Nonremote Ag Booster Pump Engines with Electric Motors</v>
      </c>
      <c r="C69" s="4" t="s">
        <v>93</v>
      </c>
      <c r="D69" s="16">
        <f>PM!C4*1000</f>
        <v>2365000</v>
      </c>
      <c r="E69" s="10"/>
      <c r="F69" s="10"/>
      <c r="G69" s="10"/>
      <c r="H69" s="10"/>
      <c r="I69" s="10"/>
    </row>
    <row r="70" spans="1:9" s="13" customFormat="1" ht="24" x14ac:dyDescent="0.2">
      <c r="A70" s="4">
        <f>PM!A5</f>
        <v>4</v>
      </c>
      <c r="B70" s="4" t="str">
        <f>PM!B5</f>
        <v>Replace Nonremote Ag Stationary Pump Engines with Electric Motors</v>
      </c>
      <c r="C70" s="4" t="s">
        <v>94</v>
      </c>
      <c r="D70" s="16">
        <f>PM!C5*1000</f>
        <v>2371000</v>
      </c>
      <c r="E70" s="10"/>
      <c r="F70" s="10"/>
      <c r="G70" s="10"/>
      <c r="H70" s="10"/>
      <c r="I70" s="10"/>
    </row>
    <row r="71" spans="1:9" s="13" customFormat="1" ht="24" x14ac:dyDescent="0.2">
      <c r="A71" s="4">
        <f>PM!A6</f>
        <v>5</v>
      </c>
      <c r="B71" s="4" t="str">
        <f>PM!B6</f>
        <v>Replace Commercial Gasoline Chainsaw with Corded Electric</v>
      </c>
      <c r="C71" s="4" t="s">
        <v>95</v>
      </c>
      <c r="D71" s="16">
        <f>PM!C6*1000</f>
        <v>2847000</v>
      </c>
      <c r="E71" s="10"/>
      <c r="F71" s="10"/>
      <c r="G71" s="10"/>
      <c r="H71" s="10"/>
      <c r="I71" s="10"/>
    </row>
    <row r="72" spans="1:9" s="13" customFormat="1" ht="36" x14ac:dyDescent="0.2">
      <c r="A72" s="4">
        <f>PM!A7</f>
        <v>6</v>
      </c>
      <c r="B72" s="4" t="str">
        <f>PM!B7</f>
        <v>Replace Remote Stationary Ag Pump Engines with Electric Motors and one mile grid power extension</v>
      </c>
      <c r="C72" s="4" t="s">
        <v>96</v>
      </c>
      <c r="D72" s="16">
        <f>PM!C7*1000</f>
        <v>2937000</v>
      </c>
      <c r="E72" s="10"/>
      <c r="F72" s="10"/>
      <c r="G72" s="10"/>
      <c r="H72" s="10"/>
      <c r="I72" s="10"/>
    </row>
    <row r="73" spans="1:9" s="13" customFormat="1" ht="36" x14ac:dyDescent="0.2">
      <c r="A73" s="4">
        <f>PM!A8</f>
        <v>7</v>
      </c>
      <c r="B73" s="4" t="str">
        <f>PM!B8</f>
        <v>Replace Remote Ag Booster Pump Engines with Electric Motors and one mile grid power extension</v>
      </c>
      <c r="C73" s="4" t="s">
        <v>97</v>
      </c>
      <c r="D73" s="16">
        <f>PM!C8*1000</f>
        <v>3077000</v>
      </c>
      <c r="E73" s="10"/>
      <c r="F73" s="10"/>
      <c r="G73" s="10"/>
      <c r="H73" s="10"/>
      <c r="I73" s="10"/>
    </row>
    <row r="74" spans="1:9" s="13" customFormat="1" ht="36" x14ac:dyDescent="0.2">
      <c r="A74" s="4">
        <f>PM!A9</f>
        <v>8</v>
      </c>
      <c r="B74" s="4" t="str">
        <f>PM!B9</f>
        <v>Replace Residential Gasoline Trimmer/edger/brush cutter with Corded Electric</v>
      </c>
      <c r="C74" s="4" t="s">
        <v>98</v>
      </c>
      <c r="D74" s="16">
        <f>PM!C9*1000</f>
        <v>3740000</v>
      </c>
      <c r="E74" s="10"/>
      <c r="F74" s="10"/>
      <c r="G74" s="10"/>
      <c r="H74" s="10"/>
      <c r="I74" s="10"/>
    </row>
    <row r="75" spans="1:9" s="13" customFormat="1" ht="24" x14ac:dyDescent="0.2">
      <c r="A75" s="4">
        <f>PM!A10</f>
        <v>9</v>
      </c>
      <c r="B75" s="4" t="str">
        <f>PM!B10</f>
        <v>Replace Commercial Gasoline Leaf Blower with Corded Electric</v>
      </c>
      <c r="C75" s="4" t="s">
        <v>85</v>
      </c>
      <c r="D75" s="16">
        <f>PM!C10*1000</f>
        <v>4198000</v>
      </c>
      <c r="E75" s="10"/>
      <c r="F75" s="10"/>
      <c r="G75" s="10"/>
      <c r="H75" s="10"/>
      <c r="I75" s="10"/>
    </row>
    <row r="76" spans="1:9" s="13" customFormat="1" ht="36" x14ac:dyDescent="0.2">
      <c r="A76" s="4">
        <f>PM!A11</f>
        <v>10</v>
      </c>
      <c r="B76" s="4" t="str">
        <f>PM!B11</f>
        <v>Replace Commercial Gasoline Trimmer/edger brush cutter with Corded Electric</v>
      </c>
      <c r="C76" s="4" t="s">
        <v>86</v>
      </c>
      <c r="D76" s="16">
        <f>PM!C11*1000</f>
        <v>6800000</v>
      </c>
      <c r="E76" s="10"/>
      <c r="F76" s="10"/>
      <c r="G76" s="10"/>
      <c r="H76" s="10"/>
      <c r="I76" s="10"/>
    </row>
    <row r="77" spans="1:9" s="13" customFormat="1" ht="36" x14ac:dyDescent="0.2">
      <c r="A77" s="4">
        <f>PM!A12</f>
        <v>11</v>
      </c>
      <c r="B77" s="4" t="str">
        <f>PM!B12</f>
        <v>Replace Nonremote Ag Stationary Pump Engines with Electric Motors and one mile grid power extension</v>
      </c>
      <c r="C77" s="4" t="s">
        <v>99</v>
      </c>
      <c r="D77" s="16">
        <f>PM!C12*1000</f>
        <v>11517000</v>
      </c>
      <c r="E77" s="10"/>
      <c r="F77" s="10"/>
      <c r="G77" s="10"/>
      <c r="H77" s="10"/>
      <c r="I77" s="10"/>
    </row>
    <row r="78" spans="1:9" s="13" customFormat="1" ht="24" x14ac:dyDescent="0.2">
      <c r="A78" s="4">
        <f>PM!A13</f>
        <v>12</v>
      </c>
      <c r="B78" s="4" t="str">
        <f>PM!B13</f>
        <v>Replace Residential Gasoline Leaf Blower with Corded Electric</v>
      </c>
      <c r="C78" s="4" t="s">
        <v>88</v>
      </c>
      <c r="D78" s="16">
        <f>PM!C13*1000</f>
        <v>16457000</v>
      </c>
      <c r="E78" s="10"/>
      <c r="F78" s="10"/>
      <c r="G78" s="10"/>
      <c r="H78" s="10"/>
      <c r="I78" s="10"/>
    </row>
    <row r="79" spans="1:9" s="13" customFormat="1" x14ac:dyDescent="0.2">
      <c r="A79" s="10"/>
      <c r="B79" s="10"/>
      <c r="C79" s="10"/>
      <c r="D79" s="10"/>
      <c r="E79" s="10"/>
      <c r="F79" s="10"/>
      <c r="G79" s="10"/>
      <c r="H79" s="10"/>
      <c r="I79" s="10"/>
    </row>
    <row r="80" spans="1:9" s="13" customFormat="1" x14ac:dyDescent="0.2">
      <c r="A80" s="10"/>
      <c r="B80" s="10"/>
      <c r="C80" s="10"/>
      <c r="D80" s="10"/>
      <c r="E80" s="10"/>
      <c r="F80" s="10"/>
      <c r="G80" s="10"/>
      <c r="H80" s="10"/>
      <c r="I80" s="10"/>
    </row>
    <row r="81" spans="1:9" s="13" customFormat="1" ht="48" x14ac:dyDescent="0.2">
      <c r="A81" s="4" t="str">
        <f>PM!A1</f>
        <v>Rank</v>
      </c>
      <c r="B81" s="4" t="str">
        <f>PM!B1</f>
        <v>Project Type</v>
      </c>
      <c r="C81" s="4" t="s">
        <v>0</v>
      </c>
      <c r="D81" s="9" t="str">
        <f>PM!D1</f>
        <v>PM Total Emissions Inventory (tons/year)</v>
      </c>
      <c r="E81" s="10"/>
      <c r="F81" s="10"/>
      <c r="G81" s="10"/>
      <c r="H81" s="10"/>
      <c r="I81" s="10"/>
    </row>
    <row r="82" spans="1:9" s="13" customFormat="1" ht="24" x14ac:dyDescent="0.2">
      <c r="A82" s="4">
        <f>PM!A2</f>
        <v>1</v>
      </c>
      <c r="B82" s="4" t="str">
        <f>PM!B2</f>
        <v>Replace Remote Ag Booster Pump Engines with Electric Motors</v>
      </c>
      <c r="C82" s="4" t="s">
        <v>87</v>
      </c>
      <c r="D82" s="14">
        <f>PM!D2</f>
        <v>1.18</v>
      </c>
      <c r="E82" s="10"/>
      <c r="F82" s="10"/>
      <c r="G82" s="10"/>
      <c r="H82" s="10"/>
      <c r="I82" s="10"/>
    </row>
    <row r="83" spans="1:9" s="13" customFormat="1" ht="24" x14ac:dyDescent="0.2">
      <c r="A83" s="4">
        <f>PM!A3</f>
        <v>2</v>
      </c>
      <c r="B83" s="4" t="str">
        <f>PM!B3</f>
        <v>Replace Remote Stationary Ag Pump Engines with Electric Motors</v>
      </c>
      <c r="C83" s="4" t="s">
        <v>90</v>
      </c>
      <c r="D83" s="14">
        <f>PM!D3</f>
        <v>0.83</v>
      </c>
      <c r="E83" s="10"/>
      <c r="F83" s="10"/>
      <c r="G83" s="10"/>
      <c r="H83" s="10"/>
      <c r="I83" s="10"/>
    </row>
    <row r="84" spans="1:9" s="13" customFormat="1" ht="24" x14ac:dyDescent="0.2">
      <c r="A84" s="4">
        <f>PM!A4</f>
        <v>3</v>
      </c>
      <c r="B84" s="4" t="str">
        <f>PM!B4</f>
        <v>Replace Nonremote Ag Booster Pump Engines with Electric Motors</v>
      </c>
      <c r="C84" s="4" t="s">
        <v>93</v>
      </c>
      <c r="D84" s="14">
        <f>PM!D4</f>
        <v>0.6</v>
      </c>
      <c r="E84" s="10"/>
      <c r="F84" s="10"/>
      <c r="G84" s="10"/>
      <c r="H84" s="10"/>
      <c r="I84" s="10"/>
    </row>
    <row r="85" spans="1:9" s="13" customFormat="1" ht="24" x14ac:dyDescent="0.2">
      <c r="A85" s="4">
        <f>PM!A5</f>
        <v>4</v>
      </c>
      <c r="B85" s="4" t="str">
        <f>PM!B5</f>
        <v>Replace Nonremote Ag Stationary Pump Engines with Electric Motors</v>
      </c>
      <c r="C85" s="4" t="s">
        <v>94</v>
      </c>
      <c r="D85" s="14">
        <f>PM!D5</f>
        <v>0.84</v>
      </c>
      <c r="E85" s="10"/>
      <c r="F85" s="10"/>
      <c r="G85" s="10"/>
      <c r="H85" s="10"/>
      <c r="I85" s="10"/>
    </row>
    <row r="86" spans="1:9" s="13" customFormat="1" ht="24" x14ac:dyDescent="0.2">
      <c r="A86" s="4">
        <f>PM!A6</f>
        <v>5</v>
      </c>
      <c r="B86" s="4" t="str">
        <f>PM!B6</f>
        <v>Replace Commercial Gasoline Chainsaw with Corded Electric</v>
      </c>
      <c r="C86" s="4" t="s">
        <v>95</v>
      </c>
      <c r="D86" s="14">
        <f>PM!D6</f>
        <v>0.84</v>
      </c>
      <c r="E86" s="10"/>
      <c r="F86" s="10"/>
      <c r="G86" s="10"/>
      <c r="H86" s="10"/>
      <c r="I86" s="10"/>
    </row>
    <row r="87" spans="1:9" s="13" customFormat="1" ht="36" x14ac:dyDescent="0.2">
      <c r="A87" s="4">
        <f>PM!A7</f>
        <v>6</v>
      </c>
      <c r="B87" s="4" t="str">
        <f>PM!B7</f>
        <v>Replace Remote Stationary Ag Pump Engines with Electric Motors and one mile grid power extension</v>
      </c>
      <c r="C87" s="4" t="s">
        <v>96</v>
      </c>
      <c r="D87" s="14">
        <f>PM!D7</f>
        <v>0.83</v>
      </c>
      <c r="E87" s="10"/>
      <c r="F87" s="10"/>
      <c r="G87" s="10"/>
      <c r="H87" s="10"/>
      <c r="I87" s="10"/>
    </row>
    <row r="88" spans="1:9" s="13" customFormat="1" ht="36" x14ac:dyDescent="0.2">
      <c r="A88" s="4">
        <f>PM!A8</f>
        <v>7</v>
      </c>
      <c r="B88" s="4" t="str">
        <f>PM!B8</f>
        <v>Replace Remote Ag Booster Pump Engines with Electric Motors and one mile grid power extension</v>
      </c>
      <c r="C88" s="4" t="s">
        <v>97</v>
      </c>
      <c r="D88" s="14">
        <f>PM!D8</f>
        <v>1.18</v>
      </c>
      <c r="E88" s="10"/>
      <c r="F88" s="10"/>
      <c r="G88" s="10"/>
      <c r="H88" s="10"/>
      <c r="I88" s="10"/>
    </row>
    <row r="89" spans="1:9" s="13" customFormat="1" ht="36" x14ac:dyDescent="0.2">
      <c r="A89" s="4">
        <f>PM!A9</f>
        <v>8</v>
      </c>
      <c r="B89" s="4" t="str">
        <f>PM!B9</f>
        <v>Replace Residential Gasoline Trimmer/edger/brush cutter with Corded Electric</v>
      </c>
      <c r="C89" s="4" t="s">
        <v>98</v>
      </c>
      <c r="D89" s="14">
        <f>PM!D9</f>
        <v>2.36</v>
      </c>
      <c r="E89" s="10"/>
      <c r="F89" s="10"/>
      <c r="G89" s="10"/>
      <c r="H89" s="10"/>
      <c r="I89" s="10"/>
    </row>
    <row r="90" spans="1:9" s="13" customFormat="1" ht="24" x14ac:dyDescent="0.2">
      <c r="A90" s="4">
        <f>PM!A10</f>
        <v>9</v>
      </c>
      <c r="B90" s="4" t="str">
        <f>PM!B10</f>
        <v>Replace Commercial Gasoline Leaf Blower with Corded Electric</v>
      </c>
      <c r="C90" s="4" t="s">
        <v>85</v>
      </c>
      <c r="D90" s="14">
        <f>PM!D10</f>
        <v>0.81</v>
      </c>
      <c r="E90" s="10"/>
      <c r="F90" s="10"/>
      <c r="G90" s="10"/>
      <c r="H90" s="10"/>
      <c r="I90" s="10"/>
    </row>
    <row r="91" spans="1:9" s="13" customFormat="1" ht="36" x14ac:dyDescent="0.2">
      <c r="A91" s="4">
        <f>PM!A11</f>
        <v>10</v>
      </c>
      <c r="B91" s="4" t="str">
        <f>PM!B11</f>
        <v>Replace Commercial Gasoline Trimmer/edger brush cutter with Corded Electric</v>
      </c>
      <c r="C91" s="4" t="s">
        <v>86</v>
      </c>
      <c r="D91" s="14">
        <f>PM!D11</f>
        <v>1.44</v>
      </c>
      <c r="E91" s="10"/>
      <c r="F91" s="10"/>
      <c r="G91" s="10"/>
      <c r="H91" s="10"/>
      <c r="I91" s="10"/>
    </row>
    <row r="92" spans="1:9" s="13" customFormat="1" ht="36" x14ac:dyDescent="0.2">
      <c r="A92" s="4">
        <f>PM!A12</f>
        <v>11</v>
      </c>
      <c r="B92" s="4" t="str">
        <f>PM!B12</f>
        <v>Replace Nonremote Ag Stationary Pump Engines with Electric Motors and one mile grid power extension</v>
      </c>
      <c r="C92" s="4" t="s">
        <v>99</v>
      </c>
      <c r="D92" s="14">
        <f>PM!D12</f>
        <v>0.84</v>
      </c>
      <c r="E92" s="10"/>
      <c r="F92" s="10"/>
      <c r="G92" s="10"/>
      <c r="H92" s="10"/>
      <c r="I92" s="10"/>
    </row>
    <row r="93" spans="1:9" s="13" customFormat="1" ht="24" x14ac:dyDescent="0.2">
      <c r="A93" s="4">
        <f>PM!A13</f>
        <v>12</v>
      </c>
      <c r="B93" s="4" t="str">
        <f>PM!B13</f>
        <v>Replace Residential Gasoline Leaf Blower with Corded Electric</v>
      </c>
      <c r="C93" s="4" t="s">
        <v>88</v>
      </c>
      <c r="D93" s="14">
        <f>PM!D13</f>
        <v>0.19</v>
      </c>
      <c r="E93" s="10"/>
      <c r="F93" s="10"/>
      <c r="G93" s="10"/>
      <c r="H93" s="10"/>
      <c r="I93" s="1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activeCell="L5" sqref="L5"/>
    </sheetView>
  </sheetViews>
  <sheetFormatPr defaultRowHeight="12.75" x14ac:dyDescent="0.2"/>
  <cols>
    <col min="1" max="1" width="5.85546875" style="11" customWidth="1"/>
    <col min="2" max="2" width="37.140625" style="11" customWidth="1"/>
    <col min="3" max="3" width="14" style="15" customWidth="1"/>
    <col min="4" max="4" width="10.5703125" style="37" customWidth="1"/>
    <col min="5" max="5" width="15.42578125" style="15" customWidth="1"/>
    <col min="6" max="6" width="10.85546875" style="38" customWidth="1"/>
    <col min="7" max="7" width="8.7109375" style="39" customWidth="1"/>
    <col min="8" max="8" width="9.140625" style="40"/>
    <col min="9" max="9" width="15" style="11" hidden="1" customWidth="1"/>
  </cols>
  <sheetData>
    <row r="1" spans="1:9" x14ac:dyDescent="0.2">
      <c r="H1" s="53">
        <v>41604</v>
      </c>
    </row>
    <row r="2" spans="1:9" s="3" customFormat="1" x14ac:dyDescent="0.2">
      <c r="A2" s="11"/>
      <c r="B2" s="11"/>
      <c r="C2" s="15"/>
      <c r="D2" s="37"/>
      <c r="E2" s="15"/>
      <c r="F2" s="38"/>
      <c r="G2" s="39"/>
      <c r="H2" s="53"/>
      <c r="I2" s="11"/>
    </row>
    <row r="3" spans="1:9" s="17" customFormat="1" ht="48" x14ac:dyDescent="0.2">
      <c r="A3" s="44" t="s">
        <v>23</v>
      </c>
      <c r="B3" s="45" t="s">
        <v>0</v>
      </c>
      <c r="C3" s="44" t="s">
        <v>25</v>
      </c>
      <c r="D3" s="44" t="s">
        <v>114</v>
      </c>
      <c r="E3" s="44" t="s">
        <v>22</v>
      </c>
      <c r="F3" s="46" t="s">
        <v>115</v>
      </c>
      <c r="G3" s="44" t="s">
        <v>26</v>
      </c>
      <c r="H3" s="47" t="s">
        <v>27</v>
      </c>
      <c r="I3" s="45" t="s">
        <v>28</v>
      </c>
    </row>
    <row r="4" spans="1:9" s="2" customFormat="1" x14ac:dyDescent="0.2">
      <c r="A4" s="7" t="s">
        <v>81</v>
      </c>
      <c r="B4" s="10"/>
      <c r="C4" s="19"/>
      <c r="D4" s="20"/>
      <c r="E4" s="19"/>
      <c r="F4" s="21"/>
      <c r="G4" s="22"/>
      <c r="H4" s="23"/>
      <c r="I4" s="10"/>
    </row>
    <row r="5" spans="1:9" s="2" customFormat="1" ht="60" x14ac:dyDescent="0.2">
      <c r="A5" s="9">
        <v>1</v>
      </c>
      <c r="B5" s="4" t="s">
        <v>14</v>
      </c>
      <c r="C5" s="24">
        <v>28</v>
      </c>
      <c r="D5" s="9">
        <v>32.54</v>
      </c>
      <c r="E5" s="9" t="s">
        <v>46</v>
      </c>
      <c r="F5" s="25">
        <v>3447.68</v>
      </c>
      <c r="G5" s="24">
        <v>47760</v>
      </c>
      <c r="H5" s="26">
        <v>30</v>
      </c>
      <c r="I5" s="18" t="s">
        <v>66</v>
      </c>
    </row>
    <row r="6" spans="1:9" s="2" customFormat="1" ht="60" x14ac:dyDescent="0.2">
      <c r="A6" s="9">
        <f>A5+1</f>
        <v>2</v>
      </c>
      <c r="B6" s="4" t="s">
        <v>71</v>
      </c>
      <c r="C6" s="24">
        <v>34</v>
      </c>
      <c r="D6" s="9">
        <v>30.27</v>
      </c>
      <c r="E6" s="9" t="s">
        <v>48</v>
      </c>
      <c r="F6" s="25">
        <v>1382.89</v>
      </c>
      <c r="G6" s="24">
        <v>23414</v>
      </c>
      <c r="H6" s="26">
        <v>30</v>
      </c>
      <c r="I6" s="18" t="s">
        <v>66</v>
      </c>
    </row>
    <row r="7" spans="1:9" s="2" customFormat="1" ht="60" x14ac:dyDescent="0.2">
      <c r="A7" s="9">
        <f t="shared" ref="A7:A13" si="0">A6+1</f>
        <v>3</v>
      </c>
      <c r="B7" s="4" t="s">
        <v>16</v>
      </c>
      <c r="C7" s="24">
        <v>66</v>
      </c>
      <c r="D7" s="9">
        <v>12.81</v>
      </c>
      <c r="E7" s="9" t="s">
        <v>52</v>
      </c>
      <c r="F7" s="25">
        <v>714.56</v>
      </c>
      <c r="G7" s="24">
        <v>23414</v>
      </c>
      <c r="H7" s="26">
        <v>30</v>
      </c>
      <c r="I7" s="18" t="s">
        <v>66</v>
      </c>
    </row>
    <row r="8" spans="1:9" s="2" customFormat="1" ht="60" x14ac:dyDescent="0.2">
      <c r="A8" s="9">
        <f t="shared" si="0"/>
        <v>4</v>
      </c>
      <c r="B8" s="4" t="s">
        <v>13</v>
      </c>
      <c r="C8" s="24">
        <v>68</v>
      </c>
      <c r="D8" s="9">
        <v>21.55</v>
      </c>
      <c r="E8" s="9" t="s">
        <v>50</v>
      </c>
      <c r="F8" s="25">
        <v>1126.4000000000001</v>
      </c>
      <c r="G8" s="24">
        <v>38332</v>
      </c>
      <c r="H8" s="26">
        <v>30</v>
      </c>
      <c r="I8" s="18" t="s">
        <v>66</v>
      </c>
    </row>
    <row r="9" spans="1:9" s="2" customFormat="1" ht="84" x14ac:dyDescent="0.2">
      <c r="A9" s="9">
        <f t="shared" si="0"/>
        <v>5</v>
      </c>
      <c r="B9" s="4" t="s">
        <v>15</v>
      </c>
      <c r="C9" s="24">
        <v>113</v>
      </c>
      <c r="D9" s="9">
        <v>32.54</v>
      </c>
      <c r="E9" s="9" t="s">
        <v>72</v>
      </c>
      <c r="F9" s="25">
        <v>3447.68</v>
      </c>
      <c r="G9" s="24">
        <v>195600</v>
      </c>
      <c r="H9" s="26">
        <v>30</v>
      </c>
      <c r="I9" s="18" t="s">
        <v>66</v>
      </c>
    </row>
    <row r="10" spans="1:9" s="2" customFormat="1" ht="24" x14ac:dyDescent="0.2">
      <c r="A10" s="9">
        <f t="shared" si="0"/>
        <v>6</v>
      </c>
      <c r="B10" s="4" t="s">
        <v>6</v>
      </c>
      <c r="C10" s="24">
        <v>157</v>
      </c>
      <c r="D10" s="9">
        <v>23.3</v>
      </c>
      <c r="E10" s="9" t="s">
        <v>58</v>
      </c>
      <c r="F10" s="25">
        <v>1600.41</v>
      </c>
      <c r="G10" s="24">
        <v>62764</v>
      </c>
      <c r="H10" s="26">
        <v>15</v>
      </c>
      <c r="I10" s="18" t="s">
        <v>67</v>
      </c>
    </row>
    <row r="11" spans="1:9" s="2" customFormat="1" ht="24" x14ac:dyDescent="0.2">
      <c r="A11" s="9">
        <f t="shared" si="0"/>
        <v>7</v>
      </c>
      <c r="B11" s="4" t="s">
        <v>8</v>
      </c>
      <c r="C11" s="24">
        <v>194</v>
      </c>
      <c r="D11" s="9">
        <v>9.6199999999999992</v>
      </c>
      <c r="E11" s="9" t="s">
        <v>58</v>
      </c>
      <c r="F11" s="25">
        <v>4373.1000000000004</v>
      </c>
      <c r="G11" s="24">
        <v>211771</v>
      </c>
      <c r="H11" s="26">
        <v>15</v>
      </c>
      <c r="I11" s="18" t="s">
        <v>67</v>
      </c>
    </row>
    <row r="12" spans="1:9" s="2" customFormat="1" ht="84" x14ac:dyDescent="0.2">
      <c r="A12" s="9">
        <f t="shared" si="0"/>
        <v>8</v>
      </c>
      <c r="B12" s="4" t="s">
        <v>17</v>
      </c>
      <c r="C12" s="24">
        <v>283</v>
      </c>
      <c r="D12" s="9">
        <v>30.27</v>
      </c>
      <c r="E12" s="9" t="s">
        <v>74</v>
      </c>
      <c r="F12" s="25">
        <v>1382.89</v>
      </c>
      <c r="G12" s="24">
        <v>171254</v>
      </c>
      <c r="H12" s="26">
        <v>30</v>
      </c>
      <c r="I12" s="18" t="s">
        <v>66</v>
      </c>
    </row>
    <row r="13" spans="1:9" s="2" customFormat="1" ht="84" x14ac:dyDescent="0.2">
      <c r="A13" s="9">
        <f t="shared" si="0"/>
        <v>9</v>
      </c>
      <c r="B13" s="4" t="s">
        <v>7</v>
      </c>
      <c r="C13" s="24">
        <v>347</v>
      </c>
      <c r="D13" s="9">
        <v>21.55</v>
      </c>
      <c r="E13" s="9" t="s">
        <v>75</v>
      </c>
      <c r="F13" s="25">
        <v>1126.4000000000001</v>
      </c>
      <c r="G13" s="24">
        <v>186172</v>
      </c>
      <c r="H13" s="26">
        <v>30</v>
      </c>
      <c r="I13" s="18" t="s">
        <v>67</v>
      </c>
    </row>
    <row r="14" spans="1:9" s="2" customFormat="1" ht="24" x14ac:dyDescent="0.2">
      <c r="A14" s="9">
        <f>A13+1</f>
        <v>10</v>
      </c>
      <c r="B14" s="4" t="s">
        <v>18</v>
      </c>
      <c r="C14" s="24">
        <v>413</v>
      </c>
      <c r="D14" s="9">
        <v>13.38</v>
      </c>
      <c r="E14" s="9" t="s">
        <v>58</v>
      </c>
      <c r="F14" s="25">
        <v>608.12</v>
      </c>
      <c r="G14" s="24">
        <v>62764</v>
      </c>
      <c r="H14" s="26">
        <v>15</v>
      </c>
      <c r="I14" s="18" t="s">
        <v>66</v>
      </c>
    </row>
    <row r="15" spans="1:9" s="2" customFormat="1" ht="84" x14ac:dyDescent="0.2">
      <c r="A15" s="9">
        <f t="shared" ref="A15:A16" si="1">A14+1</f>
        <v>11</v>
      </c>
      <c r="B15" s="4" t="s">
        <v>9</v>
      </c>
      <c r="C15" s="24">
        <v>479</v>
      </c>
      <c r="D15" s="9">
        <v>12.81</v>
      </c>
      <c r="E15" s="9" t="s">
        <v>76</v>
      </c>
      <c r="F15" s="25">
        <v>714.56</v>
      </c>
      <c r="G15" s="24">
        <v>171254</v>
      </c>
      <c r="H15" s="26">
        <v>30</v>
      </c>
      <c r="I15" s="18" t="s">
        <v>67</v>
      </c>
    </row>
    <row r="16" spans="1:9" s="2" customFormat="1" ht="24" x14ac:dyDescent="0.2">
      <c r="A16" s="9">
        <f t="shared" si="1"/>
        <v>12</v>
      </c>
      <c r="B16" s="4" t="s">
        <v>24</v>
      </c>
      <c r="C16" s="24">
        <v>576</v>
      </c>
      <c r="D16" s="9">
        <v>6.72</v>
      </c>
      <c r="E16" s="9" t="s">
        <v>58</v>
      </c>
      <c r="F16" s="25">
        <v>1471.58</v>
      </c>
      <c r="G16" s="24">
        <v>211771</v>
      </c>
      <c r="H16" s="26">
        <v>15</v>
      </c>
      <c r="I16" s="18" t="s">
        <v>67</v>
      </c>
    </row>
    <row r="17" spans="1:9" s="1" customFormat="1" x14ac:dyDescent="0.2">
      <c r="A17" s="7" t="s">
        <v>82</v>
      </c>
      <c r="B17" s="8"/>
      <c r="C17" s="27"/>
      <c r="D17" s="28"/>
      <c r="E17" s="29"/>
      <c r="F17" s="30"/>
      <c r="G17" s="31"/>
      <c r="H17" s="32"/>
      <c r="I17" s="6"/>
    </row>
    <row r="18" spans="1:9" s="2" customFormat="1" ht="24" x14ac:dyDescent="0.2">
      <c r="A18" s="9">
        <v>1</v>
      </c>
      <c r="B18" s="4" t="s">
        <v>5</v>
      </c>
      <c r="C18" s="24">
        <f>ROC!C2</f>
        <v>101</v>
      </c>
      <c r="D18" s="24">
        <f>ROC!D2</f>
        <v>3.72</v>
      </c>
      <c r="E18" s="24" t="str">
        <f>ROC!E2</f>
        <v>$100 per</v>
      </c>
      <c r="F18" s="25">
        <f>ROC!F2</f>
        <v>59.3</v>
      </c>
      <c r="G18" s="24">
        <f>ROC!G2</f>
        <v>100</v>
      </c>
      <c r="H18" s="26">
        <f>ROC!H2</f>
        <v>1</v>
      </c>
      <c r="I18" s="18" t="s">
        <v>68</v>
      </c>
    </row>
    <row r="19" spans="1:9" s="2" customFormat="1" ht="24" x14ac:dyDescent="0.2">
      <c r="A19" s="9">
        <f>A18+1</f>
        <v>2</v>
      </c>
      <c r="B19" s="4" t="s">
        <v>2</v>
      </c>
      <c r="C19" s="24">
        <f>ROC!C3</f>
        <v>133</v>
      </c>
      <c r="D19" s="24">
        <f>ROC!D3</f>
        <v>10.52</v>
      </c>
      <c r="E19" s="24" t="str">
        <f>ROC!E3</f>
        <v>$100 per</v>
      </c>
      <c r="F19" s="25">
        <f>ROC!F3</f>
        <v>4.51</v>
      </c>
      <c r="G19" s="24">
        <f>ROC!G3</f>
        <v>100</v>
      </c>
      <c r="H19" s="26">
        <f>ROC!H3</f>
        <v>10</v>
      </c>
      <c r="I19" s="18" t="s">
        <v>68</v>
      </c>
    </row>
    <row r="20" spans="1:9" s="2" customFormat="1" ht="24" x14ac:dyDescent="0.2">
      <c r="A20" s="9">
        <f t="shared" ref="A20:A26" si="2">A19+1</f>
        <v>3</v>
      </c>
      <c r="B20" s="4" t="s">
        <v>3</v>
      </c>
      <c r="C20" s="24">
        <f>ROC!C4</f>
        <v>149</v>
      </c>
      <c r="D20" s="24">
        <f>ROC!D4</f>
        <v>3.6</v>
      </c>
      <c r="E20" s="24" t="str">
        <f>ROC!E4</f>
        <v>$100 per</v>
      </c>
      <c r="F20" s="25">
        <f>ROC!F4</f>
        <v>40.21</v>
      </c>
      <c r="G20" s="24">
        <f>ROC!G4</f>
        <v>100</v>
      </c>
      <c r="H20" s="26">
        <f>ROC!H4</f>
        <v>1</v>
      </c>
      <c r="I20" s="18" t="s">
        <v>68</v>
      </c>
    </row>
    <row r="21" spans="1:9" s="2" customFormat="1" ht="24" x14ac:dyDescent="0.2">
      <c r="A21" s="9">
        <f t="shared" si="2"/>
        <v>4</v>
      </c>
      <c r="B21" s="4" t="s">
        <v>11</v>
      </c>
      <c r="C21" s="24">
        <f>ROC!C5</f>
        <v>242</v>
      </c>
      <c r="D21" s="24">
        <f>ROC!D5</f>
        <v>6.43</v>
      </c>
      <c r="E21" s="24" t="str">
        <f>ROC!E5</f>
        <v>$100 per</v>
      </c>
      <c r="F21" s="25">
        <f>ROC!F5</f>
        <v>24.83</v>
      </c>
      <c r="G21" s="24">
        <f>ROC!G5</f>
        <v>100</v>
      </c>
      <c r="H21" s="26">
        <f>ROC!H5</f>
        <v>1</v>
      </c>
      <c r="I21" s="18" t="s">
        <v>68</v>
      </c>
    </row>
    <row r="22" spans="1:9" s="2" customFormat="1" ht="60" x14ac:dyDescent="0.2">
      <c r="A22" s="9">
        <f t="shared" si="2"/>
        <v>5</v>
      </c>
      <c r="B22" s="4" t="s">
        <v>4</v>
      </c>
      <c r="C22" s="24">
        <f>ROC!C6</f>
        <v>421</v>
      </c>
      <c r="D22" s="24">
        <f>ROC!D6</f>
        <v>2.7</v>
      </c>
      <c r="E22" s="24" t="str">
        <f>ROC!E6</f>
        <v>80% of New Motor Cost at $259/motor hp; avg motor size 113 hp</v>
      </c>
      <c r="F22" s="25">
        <f>ROC!F6</f>
        <v>111</v>
      </c>
      <c r="G22" s="24">
        <f>ROC!G6</f>
        <v>23414</v>
      </c>
      <c r="H22" s="26">
        <f>ROC!H6</f>
        <v>30</v>
      </c>
      <c r="I22" s="18" t="s">
        <v>68</v>
      </c>
    </row>
    <row r="23" spans="1:9" s="2" customFormat="1" ht="24" x14ac:dyDescent="0.2">
      <c r="A23" s="9">
        <f t="shared" si="2"/>
        <v>6</v>
      </c>
      <c r="B23" s="4" t="s">
        <v>14</v>
      </c>
      <c r="C23" s="24">
        <f>ROC!C7</f>
        <v>585</v>
      </c>
      <c r="D23" s="24">
        <f>ROC!D7</f>
        <v>0.83</v>
      </c>
      <c r="E23" s="24" t="str">
        <f>ROC!E7</f>
        <v>$100 per</v>
      </c>
      <c r="F23" s="25">
        <f>ROC!F7</f>
        <v>1.03</v>
      </c>
      <c r="G23" s="24">
        <f>ROC!G7</f>
        <v>100</v>
      </c>
      <c r="H23" s="26">
        <f>ROC!H7</f>
        <v>10</v>
      </c>
      <c r="I23" s="18" t="s">
        <v>66</v>
      </c>
    </row>
    <row r="24" spans="1:9" s="2" customFormat="1" ht="24" x14ac:dyDescent="0.2">
      <c r="A24" s="9">
        <f t="shared" si="2"/>
        <v>7</v>
      </c>
      <c r="B24" s="4" t="s">
        <v>10</v>
      </c>
      <c r="C24" s="24">
        <f>ROC!C8</f>
        <v>585</v>
      </c>
      <c r="D24" s="24">
        <f>ROC!D8</f>
        <v>0.74</v>
      </c>
      <c r="E24" s="24" t="str">
        <f>ROC!E8</f>
        <v>$100 per</v>
      </c>
      <c r="F24" s="25">
        <f>ROC!F8</f>
        <v>1.03</v>
      </c>
      <c r="G24" s="24">
        <f>ROC!G8</f>
        <v>100</v>
      </c>
      <c r="H24" s="26">
        <f>ROC!H8</f>
        <v>10</v>
      </c>
      <c r="I24" s="18" t="s">
        <v>68</v>
      </c>
    </row>
    <row r="25" spans="1:9" s="2" customFormat="1" ht="60" x14ac:dyDescent="0.2">
      <c r="A25" s="9">
        <f t="shared" si="2"/>
        <v>8</v>
      </c>
      <c r="B25" s="4" t="s">
        <v>1</v>
      </c>
      <c r="C25" s="24">
        <f>ROC!C9</f>
        <v>717</v>
      </c>
      <c r="D25" s="24">
        <f>ROC!D9</f>
        <v>1.6</v>
      </c>
      <c r="E25" s="24" t="str">
        <f>ROC!E9</f>
        <v>80% of New Motor Cost at $259/motor hp; avg motor size 231 hp</v>
      </c>
      <c r="F25" s="25">
        <f>ROC!F9</f>
        <v>133</v>
      </c>
      <c r="G25" s="24">
        <f>ROC!G9</f>
        <v>47760</v>
      </c>
      <c r="H25" s="26">
        <f>ROC!H9</f>
        <v>30</v>
      </c>
      <c r="I25" s="18" t="s">
        <v>68</v>
      </c>
    </row>
    <row r="26" spans="1:9" s="2" customFormat="1" ht="24" x14ac:dyDescent="0.2">
      <c r="A26" s="9">
        <f t="shared" si="2"/>
        <v>9</v>
      </c>
      <c r="B26" s="4" t="s">
        <v>16</v>
      </c>
      <c r="C26" s="24">
        <f>ROC!C10</f>
        <v>762</v>
      </c>
      <c r="D26" s="24">
        <f>ROC!D10</f>
        <v>10.220000000000001</v>
      </c>
      <c r="E26" s="24" t="str">
        <f>ROC!E10</f>
        <v>$250 per</v>
      </c>
      <c r="F26" s="25">
        <f>ROC!F10</f>
        <v>19.68</v>
      </c>
      <c r="G26" s="24">
        <f>ROC!G10</f>
        <v>250</v>
      </c>
      <c r="H26" s="26">
        <f>ROC!H10</f>
        <v>1</v>
      </c>
      <c r="I26" s="18" t="s">
        <v>66</v>
      </c>
    </row>
    <row r="27" spans="1:9" s="2" customFormat="1" ht="23.25" customHeight="1" x14ac:dyDescent="0.2">
      <c r="A27" s="9">
        <f>A26+1</f>
        <v>10</v>
      </c>
      <c r="B27" s="4" t="s">
        <v>21</v>
      </c>
      <c r="C27" s="24">
        <f>ROC!C11</f>
        <v>845</v>
      </c>
      <c r="D27" s="24">
        <f>ROC!D11</f>
        <v>13.57</v>
      </c>
      <c r="E27" s="24" t="str">
        <f>ROC!E11</f>
        <v>$250 per</v>
      </c>
      <c r="F27" s="25">
        <f>ROC!F11</f>
        <v>1.78</v>
      </c>
      <c r="G27" s="24">
        <f>ROC!G11</f>
        <v>250</v>
      </c>
      <c r="H27" s="26">
        <f>ROC!H11</f>
        <v>10</v>
      </c>
      <c r="I27" s="4"/>
    </row>
    <row r="28" spans="1:9" s="2" customFormat="1" ht="60" x14ac:dyDescent="0.2">
      <c r="A28" s="9">
        <f t="shared" ref="A28:A29" si="3">A27+1</f>
        <v>11</v>
      </c>
      <c r="B28" s="4" t="s">
        <v>12</v>
      </c>
      <c r="C28" s="24">
        <f>ROC!C12</f>
        <v>2365</v>
      </c>
      <c r="D28" s="24">
        <f>ROC!D12</f>
        <v>0.6</v>
      </c>
      <c r="E28" s="24" t="str">
        <f>ROC!E12</f>
        <v>80% of New Motor Cost at $259/motor hp; avg motor size 113hp</v>
      </c>
      <c r="F28" s="25">
        <f>ROC!F12</f>
        <v>20</v>
      </c>
      <c r="G28" s="24">
        <f>ROC!G12</f>
        <v>23414</v>
      </c>
      <c r="H28" s="26">
        <f>ROC!H12</f>
        <v>30</v>
      </c>
      <c r="I28" s="18" t="s">
        <v>68</v>
      </c>
    </row>
    <row r="29" spans="1:9" s="2" customFormat="1" ht="60" x14ac:dyDescent="0.2">
      <c r="A29" s="9">
        <f t="shared" si="3"/>
        <v>12</v>
      </c>
      <c r="B29" s="4" t="s">
        <v>71</v>
      </c>
      <c r="C29" s="24">
        <f>ROC!C13</f>
        <v>2371</v>
      </c>
      <c r="D29" s="24">
        <f>ROC!D13</f>
        <v>1.1000000000000001</v>
      </c>
      <c r="E29" s="24" t="str">
        <f>ROC!E13</f>
        <v>80% of New Motor Cost at $259/motor hp; avg motor size 185 hp</v>
      </c>
      <c r="F29" s="25">
        <f>ROC!F13</f>
        <v>32</v>
      </c>
      <c r="G29" s="24">
        <f>ROC!G13</f>
        <v>38332</v>
      </c>
      <c r="H29" s="26">
        <f>ROC!H13</f>
        <v>30</v>
      </c>
      <c r="I29" s="18" t="s">
        <v>66</v>
      </c>
    </row>
    <row r="30" spans="1:9" s="2" customFormat="1" x14ac:dyDescent="0.2">
      <c r="A30" s="7" t="s">
        <v>83</v>
      </c>
      <c r="B30" s="10"/>
      <c r="C30" s="20"/>
      <c r="D30" s="19"/>
      <c r="E30" s="33"/>
      <c r="F30" s="21"/>
      <c r="G30" s="34"/>
      <c r="H30" s="23"/>
      <c r="I30" s="4"/>
    </row>
    <row r="31" spans="1:9" s="2" customFormat="1" ht="60" x14ac:dyDescent="0.2">
      <c r="A31" s="9">
        <v>1</v>
      </c>
      <c r="B31" s="4" t="s">
        <v>71</v>
      </c>
      <c r="C31" s="24">
        <f>PM!C2</f>
        <v>421</v>
      </c>
      <c r="D31" s="24">
        <f>PM!D2</f>
        <v>1.18</v>
      </c>
      <c r="E31" s="24" t="str">
        <f>PM!E2</f>
        <v>80% of New Motor Cost at $259/motor hp; avg motor size 113 hp</v>
      </c>
      <c r="F31" s="25">
        <f>PM!F2</f>
        <v>111.3</v>
      </c>
      <c r="G31" s="35">
        <f>PM!G2</f>
        <v>23414</v>
      </c>
      <c r="H31" s="26">
        <f>PM!H2</f>
        <v>30</v>
      </c>
      <c r="I31" s="18" t="s">
        <v>66</v>
      </c>
    </row>
    <row r="32" spans="1:9" s="2" customFormat="1" ht="60" x14ac:dyDescent="0.2">
      <c r="A32" s="9">
        <f>A31+1</f>
        <v>2</v>
      </c>
      <c r="B32" s="4" t="s">
        <v>14</v>
      </c>
      <c r="C32" s="24">
        <f>PM!C3</f>
        <v>717</v>
      </c>
      <c r="D32" s="24">
        <f>PM!D3</f>
        <v>0.83</v>
      </c>
      <c r="E32" s="24" t="str">
        <f>PM!E3</f>
        <v>80% of New Motor Cost at $259/motor hp; avg motor size 231 hp</v>
      </c>
      <c r="F32" s="25">
        <f>PM!F3</f>
        <v>133.19999999999999</v>
      </c>
      <c r="G32" s="35">
        <f>PM!G3</f>
        <v>47760</v>
      </c>
      <c r="H32" s="26">
        <f>PM!H3</f>
        <v>30</v>
      </c>
      <c r="I32" s="18" t="s">
        <v>66</v>
      </c>
    </row>
    <row r="33" spans="1:9" s="2" customFormat="1" ht="60" x14ac:dyDescent="0.2">
      <c r="A33" s="9">
        <f t="shared" ref="A33:A39" si="4">A32+1</f>
        <v>3</v>
      </c>
      <c r="B33" s="4" t="s">
        <v>13</v>
      </c>
      <c r="C33" s="24">
        <f>PM!C4</f>
        <v>2365</v>
      </c>
      <c r="D33" s="24">
        <f>PM!D4</f>
        <v>0.6</v>
      </c>
      <c r="E33" s="24" t="str">
        <f>PM!E4</f>
        <v>80% of New Motor Cost at $259/motor hp; avg motor size 113hp</v>
      </c>
      <c r="F33" s="25">
        <f>PM!F4</f>
        <v>19.8</v>
      </c>
      <c r="G33" s="35">
        <f>PM!G4</f>
        <v>23414</v>
      </c>
      <c r="H33" s="26">
        <f>PM!H4</f>
        <v>30</v>
      </c>
      <c r="I33" s="18" t="s">
        <v>66</v>
      </c>
    </row>
    <row r="34" spans="1:9" s="2" customFormat="1" ht="60" x14ac:dyDescent="0.2">
      <c r="A34" s="9">
        <f t="shared" si="4"/>
        <v>4</v>
      </c>
      <c r="B34" s="4" t="s">
        <v>16</v>
      </c>
      <c r="C34" s="24">
        <f>PM!C5</f>
        <v>2371</v>
      </c>
      <c r="D34" s="24">
        <f>PM!D5</f>
        <v>0.84</v>
      </c>
      <c r="E34" s="24" t="str">
        <f>PM!E5</f>
        <v>80% of New Motor Cost at $259/motor hp; avg motor size 185 hp</v>
      </c>
      <c r="F34" s="25">
        <f>PM!F5</f>
        <v>32.33</v>
      </c>
      <c r="G34" s="35">
        <f>PM!G5</f>
        <v>38332</v>
      </c>
      <c r="H34" s="26">
        <f>PM!H5</f>
        <v>30</v>
      </c>
      <c r="I34" s="18" t="s">
        <v>66</v>
      </c>
    </row>
    <row r="35" spans="1:9" s="2" customFormat="1" ht="24" x14ac:dyDescent="0.2">
      <c r="A35" s="9">
        <f t="shared" si="4"/>
        <v>5</v>
      </c>
      <c r="B35" s="4" t="s">
        <v>8</v>
      </c>
      <c r="C35" s="24">
        <f>PM!C6</f>
        <v>2847</v>
      </c>
      <c r="D35" s="24">
        <f>PM!D6</f>
        <v>0.84</v>
      </c>
      <c r="E35" s="24" t="str">
        <f>PM!E6</f>
        <v>$100 per</v>
      </c>
      <c r="F35" s="25">
        <f>PM!F6</f>
        <v>2.11</v>
      </c>
      <c r="G35" s="35">
        <f>PM!G6</f>
        <v>100</v>
      </c>
      <c r="H35" s="26">
        <f>PM!H6</f>
        <v>1</v>
      </c>
      <c r="I35" s="18" t="s">
        <v>67</v>
      </c>
    </row>
    <row r="36" spans="1:9" s="2" customFormat="1" ht="84" x14ac:dyDescent="0.2">
      <c r="A36" s="9">
        <f t="shared" si="4"/>
        <v>6</v>
      </c>
      <c r="B36" s="4" t="s">
        <v>15</v>
      </c>
      <c r="C36" s="24">
        <f>PM!C7</f>
        <v>2937</v>
      </c>
      <c r="D36" s="24">
        <f>PM!D7</f>
        <v>0.83</v>
      </c>
      <c r="E36" s="24" t="str">
        <f>PM!E7</f>
        <v>80% of New Motor Cost at $259/motor hp; avg motor size 231 hp; and one mi grid extension at $35/foot</v>
      </c>
      <c r="F36" s="25">
        <f>PM!F7</f>
        <v>133.19999999999999</v>
      </c>
      <c r="G36" s="35">
        <f>PM!G7</f>
        <v>195600</v>
      </c>
      <c r="H36" s="26">
        <f>PM!H7</f>
        <v>30</v>
      </c>
      <c r="I36" s="18" t="s">
        <v>66</v>
      </c>
    </row>
    <row r="37" spans="1:9" s="2" customFormat="1" ht="84" x14ac:dyDescent="0.2">
      <c r="A37" s="9">
        <f t="shared" si="4"/>
        <v>7</v>
      </c>
      <c r="B37" s="4" t="s">
        <v>5</v>
      </c>
      <c r="C37" s="24">
        <f>PM!C8</f>
        <v>3077</v>
      </c>
      <c r="D37" s="24">
        <f>PM!D8</f>
        <v>1.18</v>
      </c>
      <c r="E37" s="24" t="str">
        <f>PM!E8</f>
        <v>80% of New Motor Cost at $259/motor hp; avg motor size 113 hp; and one mi grid extension at $35/foot</v>
      </c>
      <c r="F37" s="25">
        <f>PM!F8</f>
        <v>111.3</v>
      </c>
      <c r="G37" s="35">
        <f>PM!G8</f>
        <v>171254</v>
      </c>
      <c r="H37" s="26">
        <f>PM!H8</f>
        <v>30</v>
      </c>
      <c r="I37" s="18" t="s">
        <v>68</v>
      </c>
    </row>
    <row r="38" spans="1:9" s="2" customFormat="1" ht="24" x14ac:dyDescent="0.2">
      <c r="A38" s="9">
        <f t="shared" si="4"/>
        <v>8</v>
      </c>
      <c r="B38" s="4" t="s">
        <v>6</v>
      </c>
      <c r="C38" s="24">
        <f>PM!C9</f>
        <v>3740</v>
      </c>
      <c r="D38" s="24">
        <f>PM!D9</f>
        <v>2.36</v>
      </c>
      <c r="E38" s="24" t="str">
        <f>PM!E9</f>
        <v>$100 per</v>
      </c>
      <c r="F38" s="25">
        <f>PM!F9</f>
        <v>0.16</v>
      </c>
      <c r="G38" s="35">
        <f>PM!G9</f>
        <v>100</v>
      </c>
      <c r="H38" s="26">
        <f>PM!H9</f>
        <v>10</v>
      </c>
      <c r="I38" s="18" t="s">
        <v>67</v>
      </c>
    </row>
    <row r="39" spans="1:9" s="2" customFormat="1" ht="24" x14ac:dyDescent="0.2">
      <c r="A39" s="9">
        <f t="shared" si="4"/>
        <v>9</v>
      </c>
      <c r="B39" s="4" t="s">
        <v>2</v>
      </c>
      <c r="C39" s="24">
        <f>PM!C10</f>
        <v>4198</v>
      </c>
      <c r="D39" s="24">
        <f>PM!D10</f>
        <v>0.81</v>
      </c>
      <c r="E39" s="24" t="str">
        <f>PM!E10</f>
        <v>$100 per</v>
      </c>
      <c r="F39" s="25">
        <f>PM!F10</f>
        <v>1.43</v>
      </c>
      <c r="G39" s="35">
        <f>PM!G10</f>
        <v>100</v>
      </c>
      <c r="H39" s="26">
        <f>PM!H10</f>
        <v>1</v>
      </c>
      <c r="I39" s="18" t="s">
        <v>68</v>
      </c>
    </row>
    <row r="40" spans="1:9" s="2" customFormat="1" ht="24" x14ac:dyDescent="0.2">
      <c r="A40" s="9">
        <f>A39+1</f>
        <v>10</v>
      </c>
      <c r="B40" s="4" t="s">
        <v>7</v>
      </c>
      <c r="C40" s="24">
        <f>PM!C11</f>
        <v>6800</v>
      </c>
      <c r="D40" s="24">
        <f>PM!D11</f>
        <v>1.44</v>
      </c>
      <c r="E40" s="24" t="str">
        <f>PM!E11</f>
        <v>$100 per</v>
      </c>
      <c r="F40" s="25">
        <f>PM!F11</f>
        <v>0.88</v>
      </c>
      <c r="G40" s="35">
        <f>PM!G11</f>
        <v>100</v>
      </c>
      <c r="H40" s="26">
        <f>PM!H11</f>
        <v>1</v>
      </c>
      <c r="I40" s="18" t="s">
        <v>67</v>
      </c>
    </row>
    <row r="41" spans="1:9" ht="84" x14ac:dyDescent="0.2">
      <c r="A41" s="9">
        <f t="shared" ref="A41:A42" si="5">A40+1</f>
        <v>11</v>
      </c>
      <c r="B41" s="4" t="s">
        <v>17</v>
      </c>
      <c r="C41" s="24">
        <f>PM!C12</f>
        <v>11517</v>
      </c>
      <c r="D41" s="24">
        <f>PM!D12</f>
        <v>0.84</v>
      </c>
      <c r="E41" s="24" t="str">
        <f>PM!E12</f>
        <v>80% of New Motor Cost at $259/motor hp; avg motor size 185 hp; and one mi grid extension at $35/foot</v>
      </c>
      <c r="F41" s="25">
        <f>PM!F12</f>
        <v>32.33</v>
      </c>
      <c r="G41" s="35">
        <f>PM!G12</f>
        <v>186172</v>
      </c>
      <c r="H41" s="36">
        <f>PM!H12</f>
        <v>30</v>
      </c>
      <c r="I41" s="18" t="s">
        <v>66</v>
      </c>
    </row>
    <row r="42" spans="1:9" ht="24" x14ac:dyDescent="0.2">
      <c r="A42" s="9">
        <f t="shared" si="5"/>
        <v>12</v>
      </c>
      <c r="B42" s="4" t="s">
        <v>3</v>
      </c>
      <c r="C42" s="24">
        <f>PM!C13</f>
        <v>16457</v>
      </c>
      <c r="D42" s="24">
        <f>PM!D13</f>
        <v>0.19</v>
      </c>
      <c r="E42" s="24" t="str">
        <f>PM!E13</f>
        <v>$100 per</v>
      </c>
      <c r="F42" s="25">
        <f>PM!F13</f>
        <v>0.04</v>
      </c>
      <c r="G42" s="35">
        <f>PM!G13</f>
        <v>100</v>
      </c>
      <c r="H42" s="36">
        <f>PM!H13</f>
        <v>10</v>
      </c>
      <c r="I42" s="18" t="s">
        <v>68</v>
      </c>
    </row>
  </sheetData>
  <hyperlinks>
    <hyperlink ref="I5" r:id="rId1"/>
    <hyperlink ref="I6" r:id="rId2"/>
    <hyperlink ref="I7" r:id="rId3"/>
    <hyperlink ref="I8" r:id="rId4"/>
    <hyperlink ref="I9" r:id="rId5"/>
    <hyperlink ref="I12" r:id="rId6"/>
    <hyperlink ref="I14" r:id="rId7"/>
    <hyperlink ref="I23" r:id="rId8"/>
    <hyperlink ref="I26" r:id="rId9"/>
    <hyperlink ref="I29" r:id="rId10"/>
    <hyperlink ref="I31" r:id="rId11"/>
    <hyperlink ref="I32" r:id="rId12"/>
    <hyperlink ref="I33" r:id="rId13"/>
    <hyperlink ref="I34" r:id="rId14"/>
    <hyperlink ref="I36" r:id="rId15"/>
    <hyperlink ref="I41" r:id="rId16"/>
    <hyperlink ref="I10" r:id="rId17"/>
    <hyperlink ref="I11" r:id="rId18"/>
    <hyperlink ref="I13" r:id="rId19"/>
    <hyperlink ref="I15" r:id="rId20"/>
    <hyperlink ref="I16" r:id="rId21"/>
    <hyperlink ref="I38" r:id="rId22"/>
    <hyperlink ref="I40" r:id="rId23"/>
    <hyperlink ref="I35" r:id="rId24"/>
    <hyperlink ref="I18" r:id="rId25"/>
    <hyperlink ref="I19" r:id="rId26"/>
    <hyperlink ref="I20" r:id="rId27"/>
    <hyperlink ref="I21" r:id="rId28"/>
    <hyperlink ref="I22" r:id="rId29"/>
    <hyperlink ref="I24" r:id="rId30"/>
    <hyperlink ref="I25" r:id="rId31"/>
    <hyperlink ref="I28" r:id="rId32"/>
    <hyperlink ref="I37" r:id="rId33"/>
    <hyperlink ref="I39" r:id="rId34"/>
    <hyperlink ref="I42" r:id="rId35"/>
  </hyperlinks>
  <pageMargins left="0.7" right="0.7" top="0.75" bottom="0.75" header="0.3" footer="0.3"/>
  <pageSetup fitToHeight="0" orientation="landscape" r:id="rId36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NOx</vt:lpstr>
      <vt:lpstr>ROC</vt:lpstr>
      <vt:lpstr>PM</vt:lpstr>
      <vt:lpstr>Graphics</vt:lpstr>
      <vt:lpstr>BestCandidates</vt:lpstr>
      <vt:lpstr>NOxCost (2)</vt:lpstr>
      <vt:lpstr>NOxCost</vt:lpstr>
      <vt:lpstr>NOxTotal</vt:lpstr>
      <vt:lpstr>ROCCost</vt:lpstr>
      <vt:lpstr>ROCTotal</vt:lpstr>
      <vt:lpstr>PMCost</vt:lpstr>
      <vt:lpstr>PMTotal</vt:lpstr>
      <vt:lpstr>BestCandidates!Print_Titles</vt:lpstr>
      <vt:lpstr>NOx!Print_Titles</vt:lpstr>
      <vt:lpstr>PM!Print_Titles</vt:lpstr>
      <vt:lpstr>ROC!Print_Titles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</dc:creator>
  <cp:lastModifiedBy>Michael  F. Goldman</cp:lastModifiedBy>
  <cp:lastPrinted>2013-11-26T19:40:59Z</cp:lastPrinted>
  <dcterms:created xsi:type="dcterms:W3CDTF">2013-11-07T19:57:52Z</dcterms:created>
  <dcterms:modified xsi:type="dcterms:W3CDTF">2013-11-26T19:44:44Z</dcterms:modified>
</cp:coreProperties>
</file>