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801"/>
  <workbookPr defaultThemeVersion="124226"/>
  <mc:AlternateContent xmlns:mc="http://schemas.openxmlformats.org/markup-compatibility/2006">
    <mc:Choice Requires="x15">
      <x15ac:absPath xmlns:x15ac="http://schemas.microsoft.com/office/spreadsheetml/2010/11/ac" url="S:\60630949-STM1\500_Deliverables\501_ATEIR HRA\ATEIR Comments\App C\"/>
    </mc:Choice>
  </mc:AlternateContent>
  <xr:revisionPtr revIDLastSave="0" documentId="13_ncr:1_{304A5539-8080-47AA-8CA8-2605F1D0D90A}" xr6:coauthVersionLast="46" xr6:coauthVersionMax="46" xr10:uidLastSave="{00000000-0000-0000-0000-000000000000}"/>
  <bookViews>
    <workbookView xWindow="-28920" yWindow="-120" windowWidth="29040" windowHeight="15840" xr2:uid="{00000000-000D-0000-FFFF-FFFF00000000}"/>
  </bookViews>
  <sheets>
    <sheet name="Annual" sheetId="1" r:id="rId1"/>
    <sheet name="Hourly" sheetId="2" r:id="rId2"/>
  </sheets>
  <definedNames>
    <definedName name="_xlnm._FilterDatabase" localSheetId="0" hidden="1">Annual!$A$6:$AB$9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9" i="1" l="1"/>
  <c r="T9" i="1" s="1"/>
  <c r="E8" i="1"/>
  <c r="F8" i="1"/>
  <c r="G8" i="1"/>
  <c r="H8" i="1"/>
  <c r="I8" i="1"/>
  <c r="J8" i="1"/>
  <c r="K8" i="1"/>
  <c r="L8" i="1"/>
  <c r="M8" i="1"/>
  <c r="N8" i="1"/>
  <c r="O8" i="1"/>
  <c r="P8" i="1"/>
  <c r="Q8" i="1"/>
  <c r="R8" i="1"/>
  <c r="S8" i="1"/>
  <c r="T8" i="1"/>
  <c r="U8" i="1"/>
  <c r="V8" i="1"/>
  <c r="W8" i="1"/>
  <c r="X8" i="1"/>
  <c r="Y8" i="1"/>
  <c r="Z8" i="1"/>
  <c r="AA8" i="1"/>
  <c r="AB8" i="1"/>
  <c r="AC8" i="1"/>
  <c r="AD8" i="1"/>
  <c r="F7" i="1"/>
  <c r="G7" i="1"/>
  <c r="H7" i="1"/>
  <c r="I7" i="1"/>
  <c r="J7" i="1"/>
  <c r="K7" i="1"/>
  <c r="L7" i="1"/>
  <c r="M7" i="1"/>
  <c r="N7" i="1"/>
  <c r="O7" i="1"/>
  <c r="P7" i="1"/>
  <c r="Q7" i="1"/>
  <c r="R7" i="1"/>
  <c r="S7" i="1"/>
  <c r="T7" i="1"/>
  <c r="U7" i="1"/>
  <c r="V7" i="1"/>
  <c r="W7" i="1"/>
  <c r="X7" i="1"/>
  <c r="Y7" i="1"/>
  <c r="Z7" i="1"/>
  <c r="AA7" i="1"/>
  <c r="AB7" i="1"/>
  <c r="AC7" i="1"/>
  <c r="AD7" i="1"/>
  <c r="V9" i="1" l="1"/>
  <c r="U9" i="1"/>
  <c r="M9" i="1"/>
  <c r="S9" i="1"/>
  <c r="K9" i="1"/>
  <c r="AD9" i="1"/>
  <c r="N9" i="1"/>
  <c r="AC9" i="1"/>
  <c r="L9" i="1"/>
  <c r="AB9" i="1"/>
  <c r="AA9" i="1"/>
  <c r="Y9" i="1"/>
  <c r="Q9" i="1"/>
  <c r="H9" i="1"/>
  <c r="G9" i="1"/>
  <c r="I9" i="1"/>
  <c r="Z9" i="1"/>
  <c r="R9" i="1"/>
  <c r="J9" i="1"/>
  <c r="X9" i="1"/>
  <c r="P9" i="1"/>
  <c r="W9" i="1"/>
  <c r="O9" i="1"/>
  <c r="F9" i="1"/>
  <c r="E9" i="1"/>
  <c r="D8" i="2"/>
  <c r="E8" i="2"/>
  <c r="F8" i="2"/>
  <c r="G8" i="2"/>
  <c r="H8" i="2"/>
  <c r="I8" i="2"/>
  <c r="J8" i="2"/>
  <c r="K8" i="2"/>
  <c r="L8" i="2"/>
  <c r="M8" i="2"/>
  <c r="N8" i="2"/>
  <c r="O8" i="2"/>
  <c r="P8" i="2"/>
  <c r="Q8" i="2"/>
  <c r="R8" i="2"/>
  <c r="S8" i="2"/>
  <c r="T8" i="2"/>
  <c r="U8" i="2"/>
  <c r="V8" i="2"/>
  <c r="W8" i="2"/>
  <c r="X8" i="2"/>
  <c r="Y8" i="2"/>
  <c r="Z8" i="2"/>
  <c r="AA8" i="2"/>
  <c r="AB8" i="2"/>
  <c r="AC8" i="2"/>
  <c r="D9" i="2"/>
  <c r="E9" i="2"/>
  <c r="F9" i="2"/>
  <c r="G9" i="2"/>
  <c r="H9" i="2"/>
  <c r="I9" i="2"/>
  <c r="J9" i="2"/>
  <c r="K9" i="2"/>
  <c r="L9" i="2"/>
  <c r="M9" i="2"/>
  <c r="N9" i="2"/>
  <c r="O9" i="2"/>
  <c r="P9" i="2"/>
  <c r="Q9" i="2"/>
  <c r="R9" i="2"/>
  <c r="S9" i="2"/>
  <c r="T9" i="2"/>
  <c r="U9" i="2"/>
  <c r="V9" i="2"/>
  <c r="W9" i="2"/>
  <c r="X9" i="2"/>
  <c r="Y9" i="2"/>
  <c r="Z9" i="2"/>
  <c r="AA9" i="2"/>
  <c r="AB9" i="2"/>
  <c r="AC9" i="2"/>
  <c r="E7" i="2"/>
  <c r="F7" i="2"/>
  <c r="G7" i="2"/>
  <c r="H7" i="2"/>
  <c r="I7" i="2"/>
  <c r="J7" i="2"/>
  <c r="K7" i="2"/>
  <c r="L7" i="2"/>
  <c r="M7" i="2"/>
  <c r="N7" i="2"/>
  <c r="O7" i="2"/>
  <c r="P7" i="2"/>
  <c r="Q7" i="2"/>
  <c r="R7" i="2"/>
  <c r="S7" i="2"/>
  <c r="T7" i="2"/>
  <c r="U7" i="2"/>
  <c r="V7" i="2"/>
  <c r="W7" i="2"/>
  <c r="X7" i="2"/>
  <c r="Y7" i="2"/>
  <c r="Z7" i="2"/>
  <c r="AA7" i="2"/>
  <c r="AB7" i="2"/>
  <c r="AC7" i="2"/>
  <c r="D7" i="2"/>
  <c r="E7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Chaabane, Ramzi</author>
  </authors>
  <commentList>
    <comment ref="D9" authorId="0" shapeId="0" xr:uid="{4E539651-04F2-4BDD-930D-5B586E13D33D}">
      <text>
        <r>
          <rPr>
            <b/>
            <sz val="9"/>
            <color indexed="81"/>
            <rFont val="Tahoma"/>
            <family val="2"/>
          </rPr>
          <t>Chaabane, Ramzi:</t>
        </r>
        <r>
          <rPr>
            <sz val="9"/>
            <color indexed="81"/>
            <rFont val="Tahoma"/>
            <family val="2"/>
          </rPr>
          <t xml:space="preserve">
7 hours per day
11 days per year
Booth operated for 11 days (per manual logs). Calculated NG consumption: 
3.7 MMBtu/hr * 7 hr/day * 11 day/yr * MMCF/1050 MMBtu = 0.271333 MMscf/yr
</t>
        </r>
      </text>
    </comment>
  </commentList>
</comments>
</file>

<file path=xl/sharedStrings.xml><?xml version="1.0" encoding="utf-8"?>
<sst xmlns="http://schemas.openxmlformats.org/spreadsheetml/2006/main" count="78" uniqueCount="41">
  <si>
    <t>Acetaldehyde</t>
  </si>
  <si>
    <t>Acrolein</t>
  </si>
  <si>
    <t>Benzene</t>
  </si>
  <si>
    <t>Ethyl Benzene</t>
  </si>
  <si>
    <t>Formaldehyde</t>
  </si>
  <si>
    <t>Naphthalene</t>
  </si>
  <si>
    <t>Propylene</t>
  </si>
  <si>
    <t>Toluene</t>
  </si>
  <si>
    <t>Xylenes</t>
  </si>
  <si>
    <t>Barium</t>
  </si>
  <si>
    <t>Cobalt</t>
  </si>
  <si>
    <t>Selenium</t>
  </si>
  <si>
    <t>Vanadium</t>
  </si>
  <si>
    <t>Zinc</t>
  </si>
  <si>
    <t>Building</t>
  </si>
  <si>
    <t>AB2588 Device ID</t>
  </si>
  <si>
    <t>Rating (MMBtu/hr)</t>
  </si>
  <si>
    <t>Base Quantity (MMscf/year)</t>
  </si>
  <si>
    <r>
      <t>EF</t>
    </r>
    <r>
      <rPr>
        <vertAlign val="subscript"/>
        <sz val="11"/>
        <color theme="1"/>
        <rFont val="Calibri"/>
        <family val="2"/>
        <scheme val="minor"/>
      </rPr>
      <t xml:space="preserve">p </t>
    </r>
    <r>
      <rPr>
        <sz val="11"/>
        <color theme="1"/>
        <rFont val="Calibri"/>
        <family val="2"/>
        <scheme val="minor"/>
      </rPr>
      <t>= Emission Factor for pollutant p (lbs emitted/MMscf)</t>
    </r>
  </si>
  <si>
    <t xml:space="preserve">Calculation ID </t>
  </si>
  <si>
    <t>Source Type</t>
  </si>
  <si>
    <t>Sub Type</t>
  </si>
  <si>
    <t>Natural Gas</t>
  </si>
  <si>
    <t>Emissions</t>
  </si>
  <si>
    <t>lb/yr</t>
  </si>
  <si>
    <t>2a</t>
  </si>
  <si>
    <t xml:space="preserve">Arsenic </t>
  </si>
  <si>
    <t xml:space="preserve">Beryllium </t>
  </si>
  <si>
    <t xml:space="preserve">Cadmium </t>
  </si>
  <si>
    <t>Chromium (total)</t>
  </si>
  <si>
    <t xml:space="preserve">Copper </t>
  </si>
  <si>
    <t>Lead</t>
  </si>
  <si>
    <t xml:space="preserve">Manganese </t>
  </si>
  <si>
    <t xml:space="preserve">Mercury </t>
  </si>
  <si>
    <t>Molybdenum</t>
  </si>
  <si>
    <t xml:space="preserve">Nickel </t>
  </si>
  <si>
    <t>n-Hexane</t>
  </si>
  <si>
    <t>PAHs (excl. naphthalene)</t>
  </si>
  <si>
    <t>Process Heater</t>
  </si>
  <si>
    <t>AB4106</t>
  </si>
  <si>
    <t>lb/hr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</si>
</sst>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E+00"/>
    <numFmt numFmtId="165" formatCode="0.0000"/>
    <numFmt numFmtId="166" formatCode="0.000000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MS Sans Serif"/>
      <family val="2"/>
    </font>
    <font>
      <sz val="11"/>
      <name val="Arial"/>
      <family val="2"/>
    </font>
    <font>
      <vertAlign val="subscript"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1"/>
      <name val="Calibri"/>
      <family val="2"/>
    </font>
    <font>
      <b/>
      <sz val="12"/>
      <color theme="1"/>
      <name val="Calibri"/>
      <family val="2"/>
      <scheme val="minor"/>
    </font>
    <font>
      <sz val="9"/>
      <color rgb="FF333333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6">
    <fill>
      <patternFill patternType="none"/>
    </fill>
    <fill>
      <patternFill patternType="gray125"/>
    </fill>
    <fill>
      <patternFill patternType="solid">
        <fgColor rgb="FFC6D9F1"/>
        <bgColor indexed="64"/>
      </patternFill>
    </fill>
    <fill>
      <patternFill patternType="solid">
        <fgColor theme="0" tint="-0.14999847407452621"/>
        <bgColor rgb="FFC0C0C0"/>
      </patternFill>
    </fill>
    <fill>
      <patternFill patternType="solid">
        <fgColor theme="0"/>
        <bgColor indexed="64"/>
      </patternFill>
    </fill>
    <fill>
      <patternFill patternType="solid">
        <fgColor theme="5" tint="0.59999389629810485"/>
        <bgColor indexed="64"/>
      </patternFill>
    </fill>
  </fills>
  <borders count="10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</borders>
  <cellStyleXfs count="3">
    <xf numFmtId="0" fontId="0" fillId="0" borderId="0"/>
    <xf numFmtId="0" fontId="2" fillId="0" borderId="0"/>
    <xf numFmtId="0" fontId="2" fillId="0" borderId="0"/>
  </cellStyleXfs>
  <cellXfs count="41">
    <xf numFmtId="0" fontId="0" fillId="0" borderId="0" xfId="0"/>
    <xf numFmtId="0" fontId="0" fillId="0" borderId="0" xfId="0" applyFill="1"/>
    <xf numFmtId="0" fontId="1" fillId="2" borderId="1" xfId="0" applyFont="1" applyFill="1" applyBorder="1" applyAlignment="1">
      <alignment vertical="top" wrapText="1"/>
    </xf>
    <xf numFmtId="0" fontId="5" fillId="0" borderId="2" xfId="0" applyFont="1" applyBorder="1" applyAlignment="1">
      <alignment horizontal="center" vertical="top" wrapText="1"/>
    </xf>
    <xf numFmtId="0" fontId="1" fillId="2" borderId="2" xfId="0" applyFont="1" applyFill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0" fillId="0" borderId="0" xfId="0" applyFont="1" applyAlignment="1">
      <alignment horizontal="center"/>
    </xf>
    <xf numFmtId="0" fontId="0" fillId="0" borderId="0" xfId="0" applyFont="1" applyFill="1" applyAlignment="1">
      <alignment horizontal="center"/>
    </xf>
    <xf numFmtId="0" fontId="0" fillId="0" borderId="0" xfId="0" applyAlignment="1"/>
    <xf numFmtId="0" fontId="0" fillId="0" borderId="0" xfId="0" applyBorder="1" applyAlignment="1">
      <alignment horizontal="center"/>
    </xf>
    <xf numFmtId="0" fontId="1" fillId="4" borderId="4" xfId="0" applyFont="1" applyFill="1" applyBorder="1" applyAlignment="1">
      <alignment horizontal="center"/>
    </xf>
    <xf numFmtId="0" fontId="1" fillId="5" borderId="4" xfId="0" applyFont="1" applyFill="1" applyBorder="1" applyAlignment="1">
      <alignment horizontal="center"/>
    </xf>
    <xf numFmtId="0" fontId="1" fillId="5" borderId="5" xfId="0" applyFont="1" applyFill="1" applyBorder="1" applyAlignment="1">
      <alignment horizontal="center"/>
    </xf>
    <xf numFmtId="0" fontId="0" fillId="0" borderId="0" xfId="0" applyBorder="1" applyAlignment="1">
      <alignment horizontal="center" textRotation="90"/>
    </xf>
    <xf numFmtId="0" fontId="0" fillId="0" borderId="0" xfId="0" applyFill="1" applyBorder="1" applyAlignment="1">
      <alignment horizontal="center" textRotation="90"/>
    </xf>
    <xf numFmtId="0" fontId="0" fillId="0" borderId="0" xfId="0" applyAlignment="1">
      <alignment horizontal="center" textRotation="90"/>
    </xf>
    <xf numFmtId="0" fontId="7" fillId="4" borderId="3" xfId="0" applyFont="1" applyFill="1" applyBorder="1" applyAlignment="1">
      <alignment horizontal="center" textRotation="90"/>
    </xf>
    <xf numFmtId="0" fontId="7" fillId="5" borderId="3" xfId="0" applyFont="1" applyFill="1" applyBorder="1" applyAlignment="1">
      <alignment horizontal="center" textRotation="90"/>
    </xf>
    <xf numFmtId="0" fontId="8" fillId="0" borderId="3" xfId="0" applyFont="1" applyFill="1" applyBorder="1" applyAlignment="1">
      <alignment horizontal="center" vertical="center"/>
    </xf>
    <xf numFmtId="0" fontId="0" fillId="0" borderId="3" xfId="0" applyFill="1" applyBorder="1"/>
    <xf numFmtId="0" fontId="6" fillId="0" borderId="3" xfId="0" applyFont="1" applyFill="1" applyBorder="1"/>
    <xf numFmtId="166" fontId="6" fillId="0" borderId="3" xfId="0" applyNumberFormat="1" applyFont="1" applyFill="1" applyBorder="1"/>
    <xf numFmtId="0" fontId="0" fillId="0" borderId="7" xfId="0" applyBorder="1" applyAlignment="1"/>
    <xf numFmtId="0" fontId="0" fillId="0" borderId="6" xfId="0" applyBorder="1" applyAlignment="1"/>
    <xf numFmtId="0" fontId="8" fillId="0" borderId="8" xfId="0" applyFont="1" applyFill="1" applyBorder="1" applyAlignment="1">
      <alignment horizontal="center" vertical="center"/>
    </xf>
    <xf numFmtId="1" fontId="8" fillId="0" borderId="8" xfId="0" applyNumberFormat="1" applyFont="1" applyFill="1" applyBorder="1" applyAlignment="1">
      <alignment horizontal="center" vertical="center"/>
    </xf>
    <xf numFmtId="0" fontId="0" fillId="0" borderId="8" xfId="0" applyFill="1" applyBorder="1"/>
    <xf numFmtId="0" fontId="6" fillId="0" borderId="8" xfId="0" applyFont="1" applyFill="1" applyBorder="1"/>
    <xf numFmtId="0" fontId="3" fillId="3" borderId="9" xfId="1" applyFont="1" applyFill="1" applyBorder="1" applyAlignment="1" applyProtection="1">
      <alignment horizontal="left" wrapText="1"/>
    </xf>
    <xf numFmtId="0" fontId="3" fillId="3" borderId="9" xfId="2" applyFont="1" applyFill="1" applyBorder="1" applyAlignment="1" applyProtection="1">
      <alignment horizontal="left" wrapText="1"/>
    </xf>
    <xf numFmtId="0" fontId="0" fillId="4" borderId="4" xfId="0" quotePrefix="1" applyFill="1" applyBorder="1" applyAlignment="1">
      <alignment horizontal="center"/>
    </xf>
    <xf numFmtId="0" fontId="0" fillId="5" borderId="4" xfId="0" quotePrefix="1" applyFill="1" applyBorder="1" applyAlignment="1">
      <alignment horizontal="center"/>
    </xf>
    <xf numFmtId="164" fontId="0" fillId="4" borderId="4" xfId="0" quotePrefix="1" applyNumberFormat="1" applyFill="1" applyBorder="1" applyAlignment="1">
      <alignment horizontal="center"/>
    </xf>
    <xf numFmtId="164" fontId="0" fillId="5" borderId="4" xfId="0" quotePrefix="1" applyNumberFormat="1" applyFill="1" applyBorder="1" applyAlignment="1">
      <alignment horizontal="center"/>
    </xf>
    <xf numFmtId="0" fontId="0" fillId="5" borderId="5" xfId="0" quotePrefix="1" applyFill="1" applyBorder="1" applyAlignment="1">
      <alignment horizontal="center"/>
    </xf>
    <xf numFmtId="0" fontId="0" fillId="4" borderId="4" xfId="0" applyFill="1" applyBorder="1" applyAlignment="1">
      <alignment horizontal="center"/>
    </xf>
    <xf numFmtId="165" fontId="0" fillId="4" borderId="4" xfId="0" applyNumberFormat="1" applyFill="1" applyBorder="1" applyAlignment="1">
      <alignment horizontal="center"/>
    </xf>
    <xf numFmtId="165" fontId="0" fillId="4" borderId="4" xfId="0" quotePrefix="1" applyNumberFormat="1" applyFill="1" applyBorder="1" applyAlignment="1">
      <alignment horizontal="center"/>
    </xf>
    <xf numFmtId="0" fontId="0" fillId="0" borderId="7" xfId="0" applyBorder="1" applyAlignment="1">
      <alignment horizontal="left"/>
    </xf>
    <xf numFmtId="0" fontId="0" fillId="0" borderId="6" xfId="0" applyBorder="1" applyAlignment="1">
      <alignment horizontal="left"/>
    </xf>
    <xf numFmtId="0" fontId="0" fillId="0" borderId="0" xfId="0" applyBorder="1" applyAlignment="1">
      <alignment horizontal="center"/>
    </xf>
  </cellXfs>
  <cellStyles count="3">
    <cellStyle name="Normal" xfId="0" builtinId="0"/>
    <cellStyle name="Normal 2" xfId="2" xr:uid="{00000000-0005-0000-0000-000001000000}"/>
    <cellStyle name="Normal 3" xfId="1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G9"/>
  <sheetViews>
    <sheetView tabSelected="1" zoomScale="80" zoomScaleNormal="80" workbookViewId="0">
      <selection activeCell="A2" sqref="A2"/>
    </sheetView>
  </sheetViews>
  <sheetFormatPr defaultRowHeight="14.5" x14ac:dyDescent="0.35"/>
  <cols>
    <col min="1" max="1" width="14.7265625" bestFit="1" customWidth="1"/>
    <col min="2" max="2" width="12.26953125" customWidth="1"/>
    <col min="3" max="3" width="13" style="1" bestFit="1" customWidth="1"/>
    <col min="4" max="4" width="15.1796875" customWidth="1"/>
    <col min="5" max="5" width="9.1796875" customWidth="1"/>
    <col min="6" max="6" width="11" bestFit="1" customWidth="1"/>
    <col min="7" max="7" width="14.54296875" customWidth="1"/>
    <col min="8" max="9" width="13.81640625" bestFit="1" customWidth="1"/>
    <col min="10" max="11" width="12.7265625" bestFit="1" customWidth="1"/>
    <col min="12" max="12" width="9.453125" bestFit="1" customWidth="1"/>
    <col min="13" max="15" width="13.81640625" bestFit="1" customWidth="1"/>
    <col min="16" max="18" width="9.453125" bestFit="1" customWidth="1"/>
    <col min="19" max="19" width="13.81640625" bestFit="1" customWidth="1"/>
    <col min="20" max="20" width="12" bestFit="1" customWidth="1"/>
    <col min="21" max="21" width="14.7265625" bestFit="1" customWidth="1"/>
    <col min="22" max="26" width="12" bestFit="1" customWidth="1"/>
  </cols>
  <sheetData>
    <row r="1" spans="1:33" ht="36.75" customHeight="1" thickBot="1" x14ac:dyDescent="0.4">
      <c r="A1" s="2" t="s">
        <v>19</v>
      </c>
      <c r="B1" s="3">
        <v>4</v>
      </c>
      <c r="C1" s="4" t="s">
        <v>20</v>
      </c>
      <c r="D1" s="5" t="s">
        <v>38</v>
      </c>
      <c r="E1" s="2" t="s">
        <v>21</v>
      </c>
      <c r="F1" s="5" t="s">
        <v>22</v>
      </c>
      <c r="G1" s="2" t="s">
        <v>23</v>
      </c>
      <c r="H1" s="5" t="s">
        <v>24</v>
      </c>
    </row>
    <row r="2" spans="1:33" x14ac:dyDescent="0.35">
      <c r="C2"/>
    </row>
    <row r="3" spans="1:33" ht="24.75" customHeight="1" x14ac:dyDescent="0.45">
      <c r="A3" s="9"/>
      <c r="B3" s="9"/>
      <c r="C3" s="9"/>
      <c r="D3" s="9"/>
      <c r="E3" s="9"/>
      <c r="F3" s="9"/>
      <c r="G3" s="9"/>
      <c r="H3" s="38" t="s">
        <v>18</v>
      </c>
      <c r="I3" s="39"/>
      <c r="J3" s="39"/>
      <c r="K3" s="39"/>
      <c r="L3" s="39"/>
      <c r="M3" s="39"/>
      <c r="N3" s="39"/>
      <c r="O3" s="39"/>
      <c r="P3" s="39"/>
      <c r="Q3" s="39"/>
      <c r="R3" s="39"/>
      <c r="S3" s="39"/>
      <c r="T3" s="39"/>
      <c r="U3" s="39"/>
      <c r="V3" s="39"/>
      <c r="W3" s="39"/>
      <c r="X3" s="39"/>
      <c r="Y3" s="39"/>
      <c r="Z3" s="39"/>
      <c r="AA3" s="39"/>
      <c r="AB3" s="39"/>
      <c r="AC3" s="39"/>
      <c r="AD3" s="39"/>
      <c r="AE3" s="39"/>
      <c r="AF3" s="39"/>
      <c r="AG3" s="39"/>
    </row>
    <row r="4" spans="1:33" s="15" customFormat="1" ht="132" x14ac:dyDescent="0.35">
      <c r="A4" s="13"/>
      <c r="B4" s="14"/>
      <c r="C4" s="13"/>
      <c r="D4" s="13"/>
      <c r="E4" s="16" t="s">
        <v>26</v>
      </c>
      <c r="F4" s="17" t="s">
        <v>9</v>
      </c>
      <c r="G4" s="16" t="s">
        <v>27</v>
      </c>
      <c r="H4" s="16" t="s">
        <v>28</v>
      </c>
      <c r="I4" s="17" t="s">
        <v>29</v>
      </c>
      <c r="J4" s="17" t="s">
        <v>10</v>
      </c>
      <c r="K4" s="16" t="s">
        <v>30</v>
      </c>
      <c r="L4" s="16" t="s">
        <v>31</v>
      </c>
      <c r="M4" s="16" t="s">
        <v>32</v>
      </c>
      <c r="N4" s="16" t="s">
        <v>33</v>
      </c>
      <c r="O4" s="17" t="s">
        <v>34</v>
      </c>
      <c r="P4" s="16" t="s">
        <v>35</v>
      </c>
      <c r="Q4" s="16" t="s">
        <v>11</v>
      </c>
      <c r="R4" s="16" t="s">
        <v>12</v>
      </c>
      <c r="S4" s="17" t="s">
        <v>13</v>
      </c>
      <c r="T4" s="16" t="s">
        <v>0</v>
      </c>
      <c r="U4" s="16" t="s">
        <v>1</v>
      </c>
      <c r="V4" s="16" t="s">
        <v>2</v>
      </c>
      <c r="W4" s="16" t="s">
        <v>3</v>
      </c>
      <c r="X4" s="16" t="s">
        <v>4</v>
      </c>
      <c r="Y4" s="16" t="s">
        <v>36</v>
      </c>
      <c r="Z4" s="16" t="s">
        <v>5</v>
      </c>
      <c r="AA4" s="16" t="s">
        <v>37</v>
      </c>
      <c r="AB4" s="16" t="s">
        <v>6</v>
      </c>
      <c r="AC4" s="16" t="s">
        <v>7</v>
      </c>
      <c r="AD4" s="16" t="s">
        <v>8</v>
      </c>
    </row>
    <row r="5" spans="1:33" s="6" customFormat="1" ht="15" thickBot="1" x14ac:dyDescent="0.4">
      <c r="B5" s="7"/>
      <c r="E5" s="10">
        <v>7440382</v>
      </c>
      <c r="F5" s="11">
        <v>7440393</v>
      </c>
      <c r="G5" s="10">
        <v>7440417</v>
      </c>
      <c r="H5" s="10">
        <v>7440439</v>
      </c>
      <c r="I5" s="11">
        <v>7440473</v>
      </c>
      <c r="J5" s="11">
        <v>7440484</v>
      </c>
      <c r="K5" s="10">
        <v>7440508</v>
      </c>
      <c r="L5" s="10">
        <v>7439921</v>
      </c>
      <c r="M5" s="10">
        <v>7439965</v>
      </c>
      <c r="N5" s="10">
        <v>7439976</v>
      </c>
      <c r="O5" s="11">
        <v>7439987</v>
      </c>
      <c r="P5" s="10">
        <v>7440020</v>
      </c>
      <c r="Q5" s="10">
        <v>7782492</v>
      </c>
      <c r="R5" s="10">
        <v>7440622</v>
      </c>
      <c r="S5" s="12">
        <v>7440666</v>
      </c>
      <c r="T5" s="10">
        <v>75070</v>
      </c>
      <c r="U5" s="10">
        <v>107028</v>
      </c>
      <c r="V5" s="10">
        <v>71432</v>
      </c>
      <c r="W5" s="10">
        <v>100414</v>
      </c>
      <c r="X5" s="10">
        <v>50000</v>
      </c>
      <c r="Y5" s="10">
        <v>110543</v>
      </c>
      <c r="Z5" s="10">
        <v>91203</v>
      </c>
      <c r="AA5" s="10">
        <v>1151</v>
      </c>
      <c r="AB5" s="10">
        <v>115071</v>
      </c>
      <c r="AC5" s="10">
        <v>108883</v>
      </c>
      <c r="AD5" s="10">
        <v>1330207</v>
      </c>
    </row>
    <row r="6" spans="1:33" s="8" customFormat="1" ht="29" thickBot="1" x14ac:dyDescent="0.4">
      <c r="A6" s="28" t="s">
        <v>14</v>
      </c>
      <c r="B6" s="28" t="s">
        <v>15</v>
      </c>
      <c r="C6" s="29" t="s">
        <v>16</v>
      </c>
      <c r="D6" s="29" t="s">
        <v>17</v>
      </c>
      <c r="E6" s="30">
        <v>2.0000000000000001E-4</v>
      </c>
      <c r="F6" s="31">
        <v>4.4000000000000003E-3</v>
      </c>
      <c r="G6" s="32">
        <v>1.2E-5</v>
      </c>
      <c r="H6" s="30">
        <v>1.1000000000000001E-3</v>
      </c>
      <c r="I6" s="31">
        <v>1.4E-3</v>
      </c>
      <c r="J6" s="33">
        <v>8.3999999999999995E-5</v>
      </c>
      <c r="K6" s="30">
        <v>8.4999999999999995E-4</v>
      </c>
      <c r="L6" s="30">
        <v>5.0000000000000001E-4</v>
      </c>
      <c r="M6" s="30">
        <v>3.8000000000000002E-4</v>
      </c>
      <c r="N6" s="30">
        <v>2.5999999999999998E-4</v>
      </c>
      <c r="O6" s="31">
        <v>1.1000000000000001E-3</v>
      </c>
      <c r="P6" s="30">
        <v>2.0999999999999999E-3</v>
      </c>
      <c r="Q6" s="32">
        <v>2.4000000000000001E-5</v>
      </c>
      <c r="R6" s="30">
        <v>2.3E-3</v>
      </c>
      <c r="S6" s="34">
        <v>2.9000000000000001E-2</v>
      </c>
      <c r="T6" s="35">
        <v>4.3E-3</v>
      </c>
      <c r="U6" s="35">
        <v>2.7000000000000001E-3</v>
      </c>
      <c r="V6" s="36">
        <v>8.0000000000000002E-3</v>
      </c>
      <c r="W6" s="35">
        <v>9.4999999999999998E-3</v>
      </c>
      <c r="X6" s="36">
        <v>1.7000000000000001E-2</v>
      </c>
      <c r="Y6" s="35">
        <v>6.3E-3</v>
      </c>
      <c r="Z6" s="30">
        <v>2.9999999999999997E-4</v>
      </c>
      <c r="AA6" s="30">
        <v>1E-4</v>
      </c>
      <c r="AB6" s="37">
        <v>0.73099999999999998</v>
      </c>
      <c r="AC6" s="30">
        <v>3.6600000000000001E-2</v>
      </c>
      <c r="AD6" s="30">
        <v>2.7199999999999998E-2</v>
      </c>
    </row>
    <row r="7" spans="1:33" x14ac:dyDescent="0.35">
      <c r="A7" s="24">
        <v>8190</v>
      </c>
      <c r="B7" s="25" t="s">
        <v>39</v>
      </c>
      <c r="C7" s="26">
        <v>1.2</v>
      </c>
      <c r="D7" s="27">
        <v>0.13</v>
      </c>
      <c r="E7">
        <f>$D7*E$6</f>
        <v>2.6000000000000002E-5</v>
      </c>
      <c r="F7">
        <f t="shared" ref="F7:AD9" si="0">$D7*F$6</f>
        <v>5.7200000000000003E-4</v>
      </c>
      <c r="G7">
        <f t="shared" si="0"/>
        <v>1.5600000000000001E-6</v>
      </c>
      <c r="H7">
        <f t="shared" si="0"/>
        <v>1.4300000000000001E-4</v>
      </c>
      <c r="I7">
        <f t="shared" si="0"/>
        <v>1.8200000000000001E-4</v>
      </c>
      <c r="J7">
        <f t="shared" si="0"/>
        <v>1.092E-5</v>
      </c>
      <c r="K7">
        <f t="shared" si="0"/>
        <v>1.105E-4</v>
      </c>
      <c r="L7">
        <f t="shared" si="0"/>
        <v>6.5000000000000008E-5</v>
      </c>
      <c r="M7">
        <f t="shared" si="0"/>
        <v>4.9400000000000001E-5</v>
      </c>
      <c r="N7">
        <f t="shared" si="0"/>
        <v>3.3799999999999995E-5</v>
      </c>
      <c r="O7">
        <f t="shared" si="0"/>
        <v>1.4300000000000001E-4</v>
      </c>
      <c r="P7">
        <f t="shared" si="0"/>
        <v>2.7299999999999997E-4</v>
      </c>
      <c r="Q7">
        <f t="shared" si="0"/>
        <v>3.1200000000000002E-6</v>
      </c>
      <c r="R7">
        <f t="shared" si="0"/>
        <v>2.99E-4</v>
      </c>
      <c r="S7">
        <f t="shared" si="0"/>
        <v>3.7700000000000003E-3</v>
      </c>
      <c r="T7">
        <f t="shared" si="0"/>
        <v>5.5900000000000004E-4</v>
      </c>
      <c r="U7">
        <f t="shared" si="0"/>
        <v>3.5100000000000002E-4</v>
      </c>
      <c r="V7">
        <f t="shared" si="0"/>
        <v>1.0400000000000001E-3</v>
      </c>
      <c r="W7">
        <f t="shared" si="0"/>
        <v>1.235E-3</v>
      </c>
      <c r="X7">
        <f t="shared" si="0"/>
        <v>2.2100000000000002E-3</v>
      </c>
      <c r="Y7">
        <f t="shared" si="0"/>
        <v>8.1900000000000007E-4</v>
      </c>
      <c r="Z7">
        <f t="shared" si="0"/>
        <v>3.8999999999999999E-5</v>
      </c>
      <c r="AA7">
        <f t="shared" si="0"/>
        <v>1.3000000000000001E-5</v>
      </c>
      <c r="AB7">
        <f t="shared" si="0"/>
        <v>9.5030000000000003E-2</v>
      </c>
      <c r="AC7">
        <f t="shared" si="0"/>
        <v>4.7580000000000001E-3</v>
      </c>
      <c r="AD7">
        <f t="shared" si="0"/>
        <v>3.5360000000000001E-3</v>
      </c>
    </row>
    <row r="8" spans="1:33" x14ac:dyDescent="0.35">
      <c r="A8" s="18">
        <v>9360</v>
      </c>
      <c r="B8" s="18">
        <v>388395</v>
      </c>
      <c r="C8" s="19">
        <v>4.125</v>
      </c>
      <c r="D8" s="20">
        <v>0.3674</v>
      </c>
      <c r="E8">
        <f t="shared" ref="E8:E9" si="1">$D8*E$6</f>
        <v>7.3480000000000008E-5</v>
      </c>
      <c r="F8">
        <f t="shared" si="0"/>
        <v>1.6165600000000002E-3</v>
      </c>
      <c r="G8">
        <f t="shared" si="0"/>
        <v>4.4088E-6</v>
      </c>
      <c r="H8">
        <f t="shared" si="0"/>
        <v>4.0414000000000004E-4</v>
      </c>
      <c r="I8">
        <f t="shared" si="0"/>
        <v>5.1435999999999995E-4</v>
      </c>
      <c r="J8">
        <f t="shared" si="0"/>
        <v>3.0861599999999996E-5</v>
      </c>
      <c r="K8">
        <f t="shared" si="0"/>
        <v>3.1229000000000001E-4</v>
      </c>
      <c r="L8">
        <f t="shared" si="0"/>
        <v>1.8369999999999999E-4</v>
      </c>
      <c r="M8">
        <f t="shared" si="0"/>
        <v>1.39612E-4</v>
      </c>
      <c r="N8">
        <f t="shared" si="0"/>
        <v>9.5523999999999989E-5</v>
      </c>
      <c r="O8">
        <f t="shared" si="0"/>
        <v>4.0414000000000004E-4</v>
      </c>
      <c r="P8">
        <f t="shared" si="0"/>
        <v>7.7153999999999992E-4</v>
      </c>
      <c r="Q8">
        <f t="shared" si="0"/>
        <v>8.8176000000000001E-6</v>
      </c>
      <c r="R8">
        <f t="shared" si="0"/>
        <v>8.4502000000000004E-4</v>
      </c>
      <c r="S8">
        <f t="shared" si="0"/>
        <v>1.06546E-2</v>
      </c>
      <c r="T8">
        <f t="shared" si="0"/>
        <v>1.57982E-3</v>
      </c>
      <c r="U8">
        <f t="shared" si="0"/>
        <v>9.9198000000000016E-4</v>
      </c>
      <c r="V8">
        <f t="shared" si="0"/>
        <v>2.9391999999999999E-3</v>
      </c>
      <c r="W8">
        <f t="shared" si="0"/>
        <v>3.4903E-3</v>
      </c>
      <c r="X8">
        <f t="shared" si="0"/>
        <v>6.2458000000000001E-3</v>
      </c>
      <c r="Y8">
        <f t="shared" si="0"/>
        <v>2.3146199999999999E-3</v>
      </c>
      <c r="Z8">
        <f t="shared" si="0"/>
        <v>1.1022E-4</v>
      </c>
      <c r="AA8">
        <f t="shared" si="0"/>
        <v>3.6740000000000004E-5</v>
      </c>
      <c r="AB8">
        <f t="shared" si="0"/>
        <v>0.26856940000000001</v>
      </c>
      <c r="AC8">
        <f t="shared" si="0"/>
        <v>1.344684E-2</v>
      </c>
      <c r="AD8">
        <f t="shared" si="0"/>
        <v>9.9932800000000002E-3</v>
      </c>
    </row>
    <row r="9" spans="1:33" x14ac:dyDescent="0.35">
      <c r="A9" s="18">
        <v>10711</v>
      </c>
      <c r="B9" s="18">
        <v>111748</v>
      </c>
      <c r="C9" s="19">
        <v>3.7</v>
      </c>
      <c r="D9" s="21">
        <f>C9*7*11/1050</f>
        <v>0.27133333333333337</v>
      </c>
      <c r="E9">
        <f t="shared" si="1"/>
        <v>5.4266666666666673E-5</v>
      </c>
      <c r="F9">
        <f t="shared" si="0"/>
        <v>1.193866666666667E-3</v>
      </c>
      <c r="G9">
        <f t="shared" si="0"/>
        <v>3.2560000000000007E-6</v>
      </c>
      <c r="H9">
        <f t="shared" si="0"/>
        <v>2.9846666666666675E-4</v>
      </c>
      <c r="I9">
        <f>$D9*I$6</f>
        <v>3.7986666666666672E-4</v>
      </c>
      <c r="J9">
        <f t="shared" si="0"/>
        <v>2.2792000000000001E-5</v>
      </c>
      <c r="K9">
        <f t="shared" si="0"/>
        <v>2.3063333333333335E-4</v>
      </c>
      <c r="L9">
        <f t="shared" si="0"/>
        <v>1.3566666666666669E-4</v>
      </c>
      <c r="M9">
        <f t="shared" si="0"/>
        <v>1.0310666666666668E-4</v>
      </c>
      <c r="N9">
        <f t="shared" si="0"/>
        <v>7.0546666666666667E-5</v>
      </c>
      <c r="O9">
        <f t="shared" si="0"/>
        <v>2.9846666666666675E-4</v>
      </c>
      <c r="P9">
        <f t="shared" si="0"/>
        <v>5.6980000000000008E-4</v>
      </c>
      <c r="Q9">
        <f t="shared" si="0"/>
        <v>6.5120000000000013E-6</v>
      </c>
      <c r="R9">
        <f t="shared" si="0"/>
        <v>6.2406666666666669E-4</v>
      </c>
      <c r="S9">
        <f t="shared" si="0"/>
        <v>7.8686666666666679E-3</v>
      </c>
      <c r="T9">
        <f t="shared" si="0"/>
        <v>1.1667333333333335E-3</v>
      </c>
      <c r="U9">
        <f t="shared" si="0"/>
        <v>7.3260000000000013E-4</v>
      </c>
      <c r="V9">
        <f t="shared" si="0"/>
        <v>2.1706666666666671E-3</v>
      </c>
      <c r="W9">
        <f t="shared" si="0"/>
        <v>2.5776666666666669E-3</v>
      </c>
      <c r="X9">
        <f t="shared" si="0"/>
        <v>4.6126666666666677E-3</v>
      </c>
      <c r="Y9">
        <f t="shared" si="0"/>
        <v>1.7094000000000002E-3</v>
      </c>
      <c r="Z9">
        <f t="shared" si="0"/>
        <v>8.14E-5</v>
      </c>
      <c r="AA9">
        <f t="shared" si="0"/>
        <v>2.7133333333333337E-5</v>
      </c>
      <c r="AB9">
        <f t="shared" si="0"/>
        <v>0.1983446666666667</v>
      </c>
      <c r="AC9">
        <f t="shared" si="0"/>
        <v>9.9308000000000018E-3</v>
      </c>
      <c r="AD9">
        <f t="shared" si="0"/>
        <v>7.3802666666666671E-3</v>
      </c>
    </row>
  </sheetData>
  <mergeCells count="1">
    <mergeCell ref="H3:AG3"/>
  </mergeCells>
  <pageMargins left="0.2" right="0.2" top="0.75" bottom="0.75" header="0.3" footer="0.3"/>
  <pageSetup scale="35" fitToHeight="13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F9"/>
  <sheetViews>
    <sheetView zoomScale="75" zoomScaleNormal="75" workbookViewId="0">
      <selection activeCell="A4" sqref="A4"/>
    </sheetView>
  </sheetViews>
  <sheetFormatPr defaultRowHeight="14.5" x14ac:dyDescent="0.35"/>
  <cols>
    <col min="1" max="1" width="14.7265625" bestFit="1" customWidth="1"/>
    <col min="2" max="2" width="12.26953125" customWidth="1"/>
    <col min="3" max="3" width="13" style="1" bestFit="1" customWidth="1"/>
    <col min="4" max="4" width="9.26953125" customWidth="1"/>
    <col min="5" max="5" width="9.1796875" customWidth="1"/>
    <col min="6" max="6" width="11" bestFit="1" customWidth="1"/>
    <col min="7" max="8" width="13.81640625" bestFit="1" customWidth="1"/>
    <col min="9" max="10" width="12.7265625" bestFit="1" customWidth="1"/>
    <col min="11" max="11" width="9.453125" bestFit="1" customWidth="1"/>
    <col min="12" max="14" width="13.81640625" bestFit="1" customWidth="1"/>
    <col min="15" max="17" width="9.453125" bestFit="1" customWidth="1"/>
    <col min="18" max="18" width="13.81640625" bestFit="1" customWidth="1"/>
    <col min="19" max="19" width="12" bestFit="1" customWidth="1"/>
    <col min="20" max="20" width="14.7265625" bestFit="1" customWidth="1"/>
    <col min="21" max="25" width="12" bestFit="1" customWidth="1"/>
  </cols>
  <sheetData>
    <row r="1" spans="1:32" ht="36.75" customHeight="1" thickBot="1" x14ac:dyDescent="0.4">
      <c r="A1" s="2" t="s">
        <v>19</v>
      </c>
      <c r="B1" s="3" t="s">
        <v>25</v>
      </c>
      <c r="C1" s="4" t="s">
        <v>20</v>
      </c>
      <c r="D1" s="5" t="s">
        <v>38</v>
      </c>
      <c r="E1" s="2" t="s">
        <v>21</v>
      </c>
      <c r="F1" s="5" t="s">
        <v>22</v>
      </c>
      <c r="G1" s="2" t="s">
        <v>23</v>
      </c>
      <c r="H1" s="5" t="s">
        <v>40</v>
      </c>
    </row>
    <row r="2" spans="1:32" x14ac:dyDescent="0.35">
      <c r="C2"/>
    </row>
    <row r="3" spans="1:32" ht="24.75" customHeight="1" x14ac:dyDescent="0.45">
      <c r="A3" s="40"/>
      <c r="B3" s="40"/>
      <c r="C3" s="40"/>
      <c r="D3" s="40"/>
      <c r="E3" s="40"/>
      <c r="F3" s="40"/>
      <c r="G3" s="22" t="s">
        <v>18</v>
      </c>
      <c r="H3" s="23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3"/>
      <c r="W3" s="23"/>
      <c r="X3" s="23"/>
      <c r="Y3" s="23"/>
      <c r="Z3" s="23"/>
      <c r="AA3" s="23"/>
      <c r="AB3" s="23"/>
      <c r="AC3" s="23"/>
      <c r="AD3" s="23"/>
      <c r="AE3" s="23"/>
      <c r="AF3" s="23"/>
    </row>
    <row r="4" spans="1:32" s="15" customFormat="1" ht="132" x14ac:dyDescent="0.35">
      <c r="A4" s="13"/>
      <c r="B4" s="14"/>
      <c r="C4" s="13"/>
      <c r="D4" s="16" t="s">
        <v>26</v>
      </c>
      <c r="E4" s="17" t="s">
        <v>9</v>
      </c>
      <c r="F4" s="16" t="s">
        <v>27</v>
      </c>
      <c r="G4" s="16" t="s">
        <v>28</v>
      </c>
      <c r="H4" s="17" t="s">
        <v>29</v>
      </c>
      <c r="I4" s="17" t="s">
        <v>10</v>
      </c>
      <c r="J4" s="16" t="s">
        <v>30</v>
      </c>
      <c r="K4" s="16" t="s">
        <v>31</v>
      </c>
      <c r="L4" s="16" t="s">
        <v>32</v>
      </c>
      <c r="M4" s="16" t="s">
        <v>33</v>
      </c>
      <c r="N4" s="17" t="s">
        <v>34</v>
      </c>
      <c r="O4" s="16" t="s">
        <v>35</v>
      </c>
      <c r="P4" s="16" t="s">
        <v>11</v>
      </c>
      <c r="Q4" s="16" t="s">
        <v>12</v>
      </c>
      <c r="R4" s="17" t="s">
        <v>13</v>
      </c>
      <c r="S4" s="16" t="s">
        <v>0</v>
      </c>
      <c r="T4" s="16" t="s">
        <v>1</v>
      </c>
      <c r="U4" s="16" t="s">
        <v>2</v>
      </c>
      <c r="V4" s="16" t="s">
        <v>3</v>
      </c>
      <c r="W4" s="16" t="s">
        <v>4</v>
      </c>
      <c r="X4" s="16" t="s">
        <v>36</v>
      </c>
      <c r="Y4" s="16" t="s">
        <v>5</v>
      </c>
      <c r="Z4" s="16" t="s">
        <v>37</v>
      </c>
      <c r="AA4" s="16" t="s">
        <v>6</v>
      </c>
      <c r="AB4" s="16" t="s">
        <v>7</v>
      </c>
      <c r="AC4" s="16" t="s">
        <v>8</v>
      </c>
    </row>
    <row r="5" spans="1:32" s="6" customFormat="1" ht="15" thickBot="1" x14ac:dyDescent="0.4">
      <c r="B5" s="7"/>
      <c r="D5" s="10">
        <v>7440382</v>
      </c>
      <c r="E5" s="11">
        <v>7440393</v>
      </c>
      <c r="F5" s="10">
        <v>7440417</v>
      </c>
      <c r="G5" s="10">
        <v>7440439</v>
      </c>
      <c r="H5" s="11">
        <v>7440473</v>
      </c>
      <c r="I5" s="11">
        <v>7440484</v>
      </c>
      <c r="J5" s="10">
        <v>7440508</v>
      </c>
      <c r="K5" s="10">
        <v>7439921</v>
      </c>
      <c r="L5" s="10">
        <v>7439965</v>
      </c>
      <c r="M5" s="10">
        <v>7439976</v>
      </c>
      <c r="N5" s="11">
        <v>7439987</v>
      </c>
      <c r="O5" s="10">
        <v>7440020</v>
      </c>
      <c r="P5" s="10">
        <v>7782492</v>
      </c>
      <c r="Q5" s="10">
        <v>7440622</v>
      </c>
      <c r="R5" s="12">
        <v>7440666</v>
      </c>
      <c r="S5" s="10">
        <v>75070</v>
      </c>
      <c r="T5" s="10">
        <v>107028</v>
      </c>
      <c r="U5" s="10">
        <v>71432</v>
      </c>
      <c r="V5" s="10">
        <v>100414</v>
      </c>
      <c r="W5" s="10">
        <v>50000</v>
      </c>
      <c r="X5" s="10">
        <v>110543</v>
      </c>
      <c r="Y5" s="10">
        <v>91203</v>
      </c>
      <c r="Z5" s="10">
        <v>1151</v>
      </c>
      <c r="AA5" s="10">
        <v>115071</v>
      </c>
      <c r="AB5" s="10">
        <v>108883</v>
      </c>
      <c r="AC5" s="10">
        <v>1330207</v>
      </c>
    </row>
    <row r="6" spans="1:32" s="8" customFormat="1" ht="29" thickBot="1" x14ac:dyDescent="0.4">
      <c r="A6" s="28" t="s">
        <v>14</v>
      </c>
      <c r="B6" s="28" t="s">
        <v>15</v>
      </c>
      <c r="C6" s="29" t="s">
        <v>16</v>
      </c>
      <c r="D6" s="30">
        <v>2.0000000000000001E-4</v>
      </c>
      <c r="E6" s="31">
        <v>4.4000000000000003E-3</v>
      </c>
      <c r="F6" s="32">
        <v>1.2E-5</v>
      </c>
      <c r="G6" s="30">
        <v>1.1000000000000001E-3</v>
      </c>
      <c r="H6" s="31">
        <v>1.4E-3</v>
      </c>
      <c r="I6" s="33">
        <v>8.3999999999999995E-5</v>
      </c>
      <c r="J6" s="30">
        <v>8.4999999999999995E-4</v>
      </c>
      <c r="K6" s="30">
        <v>5.0000000000000001E-4</v>
      </c>
      <c r="L6" s="30">
        <v>3.8000000000000002E-4</v>
      </c>
      <c r="M6" s="30">
        <v>2.5999999999999998E-4</v>
      </c>
      <c r="N6" s="31">
        <v>1.1000000000000001E-3</v>
      </c>
      <c r="O6" s="30">
        <v>2.0999999999999999E-3</v>
      </c>
      <c r="P6" s="32">
        <v>2.4000000000000001E-5</v>
      </c>
      <c r="Q6" s="30">
        <v>2.3E-3</v>
      </c>
      <c r="R6" s="34">
        <v>2.9000000000000001E-2</v>
      </c>
      <c r="S6" s="35">
        <v>4.3E-3</v>
      </c>
      <c r="T6" s="35">
        <v>2.7000000000000001E-3</v>
      </c>
      <c r="U6" s="36">
        <v>8.0000000000000002E-3</v>
      </c>
      <c r="V6" s="35">
        <v>9.4999999999999998E-3</v>
      </c>
      <c r="W6" s="36">
        <v>1.7000000000000001E-2</v>
      </c>
      <c r="X6" s="35">
        <v>6.3E-3</v>
      </c>
      <c r="Y6" s="30">
        <v>2.9999999999999997E-4</v>
      </c>
      <c r="Z6" s="30">
        <v>1E-4</v>
      </c>
      <c r="AA6" s="37">
        <v>0.73099999999999998</v>
      </c>
      <c r="AB6" s="30">
        <v>3.6600000000000001E-2</v>
      </c>
      <c r="AC6" s="30">
        <v>2.7199999999999998E-2</v>
      </c>
    </row>
    <row r="7" spans="1:32" x14ac:dyDescent="0.35">
      <c r="A7" s="24">
        <v>8190</v>
      </c>
      <c r="B7" s="25" t="s">
        <v>39</v>
      </c>
      <c r="C7" s="26">
        <v>1.2</v>
      </c>
      <c r="D7">
        <f t="shared" ref="D7:M9" si="0">$C7*D$6/1050</f>
        <v>2.2857142857142858E-7</v>
      </c>
      <c r="E7">
        <f t="shared" si="0"/>
        <v>5.0285714285714285E-6</v>
      </c>
      <c r="F7">
        <f t="shared" si="0"/>
        <v>1.3714285714285713E-8</v>
      </c>
      <c r="G7">
        <f t="shared" si="0"/>
        <v>1.2571428571428571E-6</v>
      </c>
      <c r="H7">
        <f t="shared" si="0"/>
        <v>1.5999999999999999E-6</v>
      </c>
      <c r="I7">
        <f t="shared" si="0"/>
        <v>9.5999999999999999E-8</v>
      </c>
      <c r="J7">
        <f t="shared" si="0"/>
        <v>9.7142857142857126E-7</v>
      </c>
      <c r="K7">
        <f t="shared" si="0"/>
        <v>5.7142857142857139E-7</v>
      </c>
      <c r="L7">
        <f t="shared" si="0"/>
        <v>4.3428571428571429E-7</v>
      </c>
      <c r="M7">
        <f t="shared" si="0"/>
        <v>2.971428571428571E-7</v>
      </c>
      <c r="N7">
        <f t="shared" ref="N7:W9" si="1">$C7*N$6/1050</f>
        <v>1.2571428571428571E-6</v>
      </c>
      <c r="O7">
        <f t="shared" si="1"/>
        <v>2.3999999999999999E-6</v>
      </c>
      <c r="P7">
        <f t="shared" si="1"/>
        <v>2.7428571428571426E-8</v>
      </c>
      <c r="Q7">
        <f t="shared" si="1"/>
        <v>2.6285714285714286E-6</v>
      </c>
      <c r="R7">
        <f t="shared" si="1"/>
        <v>3.3142857142857141E-5</v>
      </c>
      <c r="S7">
        <f t="shared" si="1"/>
        <v>4.9142857142857137E-6</v>
      </c>
      <c r="T7">
        <f t="shared" si="1"/>
        <v>3.0857142857142859E-6</v>
      </c>
      <c r="U7">
        <f t="shared" si="1"/>
        <v>9.1428571428571422E-6</v>
      </c>
      <c r="V7">
        <f t="shared" si="1"/>
        <v>1.0857142857142856E-5</v>
      </c>
      <c r="W7">
        <f t="shared" si="1"/>
        <v>1.942857142857143E-5</v>
      </c>
      <c r="X7">
        <f t="shared" ref="X7:AC9" si="2">$C7*X$6/1050</f>
        <v>7.1999999999999997E-6</v>
      </c>
      <c r="Y7">
        <f t="shared" si="2"/>
        <v>3.4285714285714281E-7</v>
      </c>
      <c r="Z7">
        <f t="shared" si="2"/>
        <v>1.1428571428571429E-7</v>
      </c>
      <c r="AA7">
        <f t="shared" si="2"/>
        <v>8.3542857142857138E-4</v>
      </c>
      <c r="AB7">
        <f t="shared" si="2"/>
        <v>4.1828571428571426E-5</v>
      </c>
      <c r="AC7">
        <f t="shared" si="2"/>
        <v>3.108571428571428E-5</v>
      </c>
    </row>
    <row r="8" spans="1:32" x14ac:dyDescent="0.35">
      <c r="A8" s="18">
        <v>9360</v>
      </c>
      <c r="B8" s="18">
        <v>388395</v>
      </c>
      <c r="C8" s="19">
        <v>4.125</v>
      </c>
      <c r="D8">
        <f t="shared" si="0"/>
        <v>7.8571428571428572E-7</v>
      </c>
      <c r="E8">
        <f t="shared" si="0"/>
        <v>1.7285714285714284E-5</v>
      </c>
      <c r="F8">
        <f t="shared" si="0"/>
        <v>4.7142857142857147E-8</v>
      </c>
      <c r="G8">
        <f t="shared" si="0"/>
        <v>4.321428571428571E-6</v>
      </c>
      <c r="H8">
        <f t="shared" si="0"/>
        <v>5.4999999999999999E-6</v>
      </c>
      <c r="I8">
        <f t="shared" si="0"/>
        <v>3.2999999999999996E-7</v>
      </c>
      <c r="J8">
        <f t="shared" si="0"/>
        <v>3.339285714285714E-6</v>
      </c>
      <c r="K8">
        <f t="shared" si="0"/>
        <v>1.9642857142857144E-6</v>
      </c>
      <c r="L8">
        <f t="shared" si="0"/>
        <v>1.492857142857143E-6</v>
      </c>
      <c r="M8">
        <f t="shared" si="0"/>
        <v>1.0214285714285714E-6</v>
      </c>
      <c r="N8">
        <f t="shared" si="1"/>
        <v>4.321428571428571E-6</v>
      </c>
      <c r="O8">
        <f t="shared" si="1"/>
        <v>8.2500000000000006E-6</v>
      </c>
      <c r="P8">
        <f t="shared" si="1"/>
        <v>9.4285714285714294E-8</v>
      </c>
      <c r="Q8">
        <f t="shared" si="1"/>
        <v>9.0357142857142849E-6</v>
      </c>
      <c r="R8">
        <f t="shared" si="1"/>
        <v>1.1392857142857144E-4</v>
      </c>
      <c r="S8">
        <f t="shared" si="1"/>
        <v>1.6892857142857143E-5</v>
      </c>
      <c r="T8">
        <f t="shared" si="1"/>
        <v>1.0607142857142857E-5</v>
      </c>
      <c r="U8">
        <f t="shared" si="1"/>
        <v>3.1428571428571431E-5</v>
      </c>
      <c r="V8">
        <f t="shared" si="1"/>
        <v>3.7321428571428573E-5</v>
      </c>
      <c r="W8">
        <f t="shared" si="1"/>
        <v>6.6785714285714294E-5</v>
      </c>
      <c r="X8">
        <f t="shared" si="2"/>
        <v>2.4749999999999999E-5</v>
      </c>
      <c r="Y8">
        <f t="shared" si="2"/>
        <v>1.1785714285714285E-6</v>
      </c>
      <c r="Z8">
        <f t="shared" si="2"/>
        <v>3.9285714285714286E-7</v>
      </c>
      <c r="AA8">
        <f t="shared" si="2"/>
        <v>2.8717857142857143E-3</v>
      </c>
      <c r="AB8">
        <f t="shared" si="2"/>
        <v>1.437857142857143E-4</v>
      </c>
      <c r="AC8">
        <f t="shared" si="2"/>
        <v>1.0685714285714285E-4</v>
      </c>
    </row>
    <row r="9" spans="1:32" x14ac:dyDescent="0.35">
      <c r="A9" s="18">
        <v>10711</v>
      </c>
      <c r="B9" s="18">
        <v>111748</v>
      </c>
      <c r="C9" s="19">
        <v>3.7</v>
      </c>
      <c r="D9">
        <f t="shared" si="0"/>
        <v>7.0476190476190486E-7</v>
      </c>
      <c r="E9">
        <f t="shared" si="0"/>
        <v>1.5504761904761906E-5</v>
      </c>
      <c r="F9">
        <f t="shared" si="0"/>
        <v>4.2285714285714285E-8</v>
      </c>
      <c r="G9">
        <f t="shared" si="0"/>
        <v>3.8761904761904765E-6</v>
      </c>
      <c r="H9">
        <f t="shared" si="0"/>
        <v>4.9333333333333341E-6</v>
      </c>
      <c r="I9">
        <f t="shared" si="0"/>
        <v>2.96E-7</v>
      </c>
      <c r="J9">
        <f t="shared" si="0"/>
        <v>2.995238095238095E-6</v>
      </c>
      <c r="K9">
        <f t="shared" si="0"/>
        <v>1.7619047619047621E-6</v>
      </c>
      <c r="L9">
        <f t="shared" si="0"/>
        <v>1.3390476190476192E-6</v>
      </c>
      <c r="M9">
        <f t="shared" si="0"/>
        <v>9.161904761904762E-7</v>
      </c>
      <c r="N9">
        <f t="shared" si="1"/>
        <v>3.8761904761904765E-6</v>
      </c>
      <c r="O9">
        <f t="shared" si="1"/>
        <v>7.4000000000000003E-6</v>
      </c>
      <c r="P9">
        <f t="shared" si="1"/>
        <v>8.4571428571428571E-8</v>
      </c>
      <c r="Q9">
        <f t="shared" si="1"/>
        <v>8.1047619047619042E-6</v>
      </c>
      <c r="R9">
        <f t="shared" si="1"/>
        <v>1.0219047619047619E-4</v>
      </c>
      <c r="S9">
        <f t="shared" si="1"/>
        <v>1.5152380952380953E-5</v>
      </c>
      <c r="T9">
        <f t="shared" si="1"/>
        <v>9.5142857142857154E-6</v>
      </c>
      <c r="U9">
        <f t="shared" si="1"/>
        <v>2.8190476190476193E-5</v>
      </c>
      <c r="V9">
        <f t="shared" si="1"/>
        <v>3.3476190476190474E-5</v>
      </c>
      <c r="W9">
        <f t="shared" si="1"/>
        <v>5.9904761904761918E-5</v>
      </c>
      <c r="X9">
        <f t="shared" si="2"/>
        <v>2.2200000000000001E-5</v>
      </c>
      <c r="Y9">
        <f t="shared" si="2"/>
        <v>1.0571428571428571E-6</v>
      </c>
      <c r="Z9">
        <f t="shared" si="2"/>
        <v>3.5238095238095243E-7</v>
      </c>
      <c r="AA9">
        <f t="shared" si="2"/>
        <v>2.5759047619047619E-3</v>
      </c>
      <c r="AB9">
        <f t="shared" si="2"/>
        <v>1.2897142857142859E-4</v>
      </c>
      <c r="AC9">
        <f t="shared" si="2"/>
        <v>9.5847619047619039E-5</v>
      </c>
    </row>
  </sheetData>
  <mergeCells count="1">
    <mergeCell ref="A3:F3"/>
  </mergeCells>
  <pageMargins left="0.7" right="0.7" top="0.75" bottom="0.75" header="0.3" footer="0.3"/>
  <pageSetup scale="34" fitToHeight="11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9BEC926CA8234448BBDAA66811C990D" ma:contentTypeVersion="10" ma:contentTypeDescription="Create a new document." ma:contentTypeScope="" ma:versionID="fe89b1534614e2f724f58fcd29f8ea74">
  <xsd:schema xmlns:xsd="http://www.w3.org/2001/XMLSchema" xmlns:xs="http://www.w3.org/2001/XMLSchema" xmlns:p="http://schemas.microsoft.com/office/2006/metadata/properties" xmlns:ns2="63591261-97e9-4074-ab3f-a6a63f75c3a8" xmlns:ns3="52f5fa2e-4e58-4301-97f3-6e02fdcd3c2e" targetNamespace="http://schemas.microsoft.com/office/2006/metadata/properties" ma:root="true" ma:fieldsID="a8688c15d3c7c11fabf46f341972aad2" ns2:_="" ns3:_="">
    <xsd:import namespace="63591261-97e9-4074-ab3f-a6a63f75c3a8"/>
    <xsd:import namespace="52f5fa2e-4e58-4301-97f3-6e02fdcd3c2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3591261-97e9-4074-ab3f-a6a63f75c3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c166aa50-2606-4bee-b14b-7e98c91f201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2f5fa2e-4e58-4301-97f3-6e02fdcd3c2e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54c82124-53cb-4ca7-b164-20733690f99e}" ma:internalName="TaxCatchAll" ma:showField="CatchAllData" ma:web="52f5fa2e-4e58-4301-97f3-6e02fdcd3c2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7224D89E-3369-4A06-813D-2312BDA16F9F}"/>
</file>

<file path=customXml/itemProps2.xml><?xml version="1.0" encoding="utf-8"?>
<ds:datastoreItem xmlns:ds="http://schemas.openxmlformats.org/officeDocument/2006/customXml" ds:itemID="{C9C22035-E453-4DF8-9AB6-DE01BEF58A9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Annual</vt:lpstr>
      <vt:lpstr>Hourly</vt:lpstr>
    </vt:vector>
  </TitlesOfParts>
  <Company>AECOM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chaabaner</dc:creator>
  <cp:lastModifiedBy>Chaabane, Ramzi</cp:lastModifiedBy>
  <cp:lastPrinted>2012-07-23T05:24:37Z</cp:lastPrinted>
  <dcterms:created xsi:type="dcterms:W3CDTF">2012-04-19T17:15:11Z</dcterms:created>
  <dcterms:modified xsi:type="dcterms:W3CDTF">2022-06-07T00:42:02Z</dcterms:modified>
</cp:coreProperties>
</file>